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180" windowWidth="20730" windowHeight="11700" tabRatio="710"/>
  </bookViews>
  <sheets>
    <sheet name="Приложение 2-2 хим реактивы" sheetId="5" r:id="rId1"/>
  </sheets>
  <definedNames>
    <definedName name="_xlnm._FilterDatabase" localSheetId="0" hidden="1">'Приложение 2-2 хим реактивы'!$A$4:$AK$392</definedName>
    <definedName name="_xlnm.Print_Titles" localSheetId="0">'Приложение 2-2 хим реактивы'!$4:$4</definedName>
    <definedName name="_xlnm.Print_Area" localSheetId="0">'Приложение 2-2 хим реактивы'!$A$2:$AC$399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33" i="5" l="1"/>
  <c r="W391" i="5" l="1"/>
  <c r="T391" i="5"/>
  <c r="T333" i="5" l="1"/>
  <c r="T319" i="5"/>
  <c r="T320" i="5"/>
  <c r="T190" i="5"/>
  <c r="T191" i="5"/>
  <c r="W191" i="5"/>
  <c r="T9" i="5"/>
  <c r="T16" i="5"/>
  <c r="T23" i="5"/>
  <c r="T48" i="5"/>
  <c r="T51" i="5"/>
  <c r="T58" i="5"/>
  <c r="T64" i="5"/>
  <c r="T75" i="5"/>
  <c r="T77" i="5"/>
  <c r="T79" i="5"/>
  <c r="T83" i="5"/>
  <c r="T85" i="5"/>
  <c r="T86" i="5"/>
  <c r="T90" i="5"/>
  <c r="T93" i="5"/>
  <c r="T112" i="5"/>
  <c r="T115" i="5"/>
  <c r="T119" i="5"/>
  <c r="T122" i="5"/>
  <c r="T124" i="5"/>
  <c r="T125" i="5"/>
  <c r="T127" i="5"/>
  <c r="T130" i="5"/>
  <c r="T137" i="5"/>
  <c r="T176" i="5"/>
  <c r="T183" i="5"/>
  <c r="T197" i="5"/>
  <c r="T214" i="5"/>
  <c r="T225" i="5"/>
  <c r="T246" i="5"/>
  <c r="T248" i="5"/>
  <c r="T249" i="5"/>
  <c r="T255" i="5"/>
  <c r="T257" i="5"/>
  <c r="T261" i="5"/>
  <c r="T282" i="5"/>
  <c r="T286" i="5"/>
  <c r="T288" i="5"/>
  <c r="T293" i="5"/>
  <c r="T296" i="5"/>
  <c r="T298" i="5"/>
  <c r="T302" i="5"/>
  <c r="T304" i="5"/>
  <c r="T306" i="5"/>
  <c r="T315" i="5"/>
  <c r="T324" i="5"/>
  <c r="T328" i="5"/>
  <c r="T348" i="5"/>
  <c r="T361" i="5"/>
  <c r="T362" i="5"/>
  <c r="T370" i="5"/>
  <c r="T371" i="5"/>
  <c r="T373" i="5"/>
  <c r="T376" i="5"/>
  <c r="T382" i="5"/>
  <c r="W382" i="5" l="1"/>
  <c r="W373" i="5"/>
  <c r="W376" i="5"/>
  <c r="W361" i="5"/>
  <c r="W362" i="5"/>
  <c r="W370" i="5"/>
  <c r="W348" i="5"/>
  <c r="W328" i="5"/>
  <c r="W324" i="5"/>
  <c r="W320" i="5"/>
  <c r="O21" i="5" l="1"/>
  <c r="O20" i="5"/>
  <c r="O19" i="5"/>
  <c r="O18" i="5"/>
  <c r="U388" i="5"/>
  <c r="U387" i="5"/>
  <c r="U386" i="5"/>
  <c r="U385" i="5"/>
  <c r="U384" i="5"/>
  <c r="U381" i="5"/>
  <c r="U377" i="5"/>
  <c r="U369" i="5"/>
  <c r="U368" i="5"/>
  <c r="U367" i="5"/>
  <c r="U366" i="5"/>
  <c r="U365" i="5"/>
  <c r="U364" i="5"/>
  <c r="U363" i="5"/>
  <c r="U360" i="5"/>
  <c r="U359" i="5"/>
  <c r="U356" i="5"/>
  <c r="U352" i="5"/>
  <c r="U351" i="5"/>
  <c r="U349" i="5"/>
  <c r="U347" i="5"/>
  <c r="U346" i="5"/>
  <c r="U345" i="5"/>
  <c r="U344" i="5"/>
  <c r="U343" i="5"/>
  <c r="U342" i="5"/>
  <c r="U341" i="5"/>
  <c r="U340" i="5"/>
  <c r="U339" i="5"/>
  <c r="U338" i="5"/>
  <c r="U336" i="5"/>
  <c r="U335" i="5"/>
  <c r="U334" i="5"/>
  <c r="U332" i="5"/>
  <c r="U331" i="5"/>
  <c r="U330" i="5"/>
  <c r="U329" i="5"/>
  <c r="U326" i="5"/>
  <c r="U325" i="5"/>
  <c r="U322" i="5"/>
  <c r="U321" i="5"/>
  <c r="U318" i="5"/>
  <c r="U317" i="5"/>
  <c r="U316" i="5"/>
  <c r="U314" i="5"/>
  <c r="U313" i="5"/>
  <c r="U312" i="5"/>
  <c r="U311" i="5"/>
  <c r="U310" i="5"/>
  <c r="U309" i="5"/>
  <c r="U308" i="5"/>
  <c r="U307" i="5"/>
  <c r="U303" i="5"/>
  <c r="U301" i="5"/>
  <c r="U300" i="5"/>
  <c r="U299" i="5"/>
  <c r="U297" i="5"/>
  <c r="U295" i="5"/>
  <c r="U294" i="5"/>
  <c r="U292" i="5"/>
  <c r="U291" i="5"/>
  <c r="U290" i="5"/>
  <c r="U289" i="5"/>
  <c r="U287" i="5"/>
  <c r="U285" i="5"/>
  <c r="U284" i="5"/>
  <c r="U283" i="5"/>
  <c r="U281" i="5"/>
  <c r="U280" i="5"/>
  <c r="U279" i="5"/>
  <c r="U278" i="5"/>
  <c r="U277" i="5"/>
  <c r="U276" i="5"/>
  <c r="U275" i="5"/>
  <c r="U274" i="5"/>
  <c r="U273" i="5"/>
  <c r="U272" i="5"/>
  <c r="U271" i="5"/>
  <c r="U270" i="5"/>
  <c r="U269" i="5"/>
  <c r="U268" i="5"/>
  <c r="U267" i="5"/>
  <c r="U266" i="5"/>
  <c r="U265" i="5"/>
  <c r="U264" i="5"/>
  <c r="U263" i="5"/>
  <c r="U262" i="5"/>
  <c r="U259" i="5"/>
  <c r="U258" i="5"/>
  <c r="U256" i="5"/>
  <c r="U253" i="5"/>
  <c r="U252" i="5"/>
  <c r="U251" i="5"/>
  <c r="U247" i="5"/>
  <c r="U245" i="5"/>
  <c r="U244" i="5"/>
  <c r="U243" i="5"/>
  <c r="U242" i="5"/>
  <c r="U241" i="5"/>
  <c r="U240" i="5"/>
  <c r="U239" i="5"/>
  <c r="U238" i="5"/>
  <c r="U237" i="5"/>
  <c r="U236" i="5"/>
  <c r="U235" i="5"/>
  <c r="U234" i="5"/>
  <c r="U233" i="5"/>
  <c r="U232" i="5"/>
  <c r="U231" i="5"/>
  <c r="U230" i="5"/>
  <c r="U229" i="5"/>
  <c r="U228" i="5"/>
  <c r="U227" i="5"/>
  <c r="U226" i="5"/>
  <c r="U224" i="5"/>
  <c r="U223" i="5"/>
  <c r="U222" i="5"/>
  <c r="U221" i="5"/>
  <c r="U220" i="5"/>
  <c r="U219" i="5"/>
  <c r="U218" i="5"/>
  <c r="U217" i="5"/>
  <c r="U216" i="5"/>
  <c r="U215" i="5"/>
  <c r="U213" i="5"/>
  <c r="U212" i="5"/>
  <c r="U211" i="5"/>
  <c r="U210" i="5"/>
  <c r="U209" i="5"/>
  <c r="U208" i="5"/>
  <c r="U207" i="5"/>
  <c r="U206" i="5"/>
  <c r="U205" i="5"/>
  <c r="U204" i="5"/>
  <c r="U203" i="5"/>
  <c r="U202" i="5"/>
  <c r="U201" i="5"/>
  <c r="U200" i="5"/>
  <c r="U199" i="5"/>
  <c r="U198" i="5"/>
  <c r="U196" i="5"/>
  <c r="U195" i="5"/>
  <c r="U194" i="5"/>
  <c r="U192" i="5"/>
  <c r="U189" i="5"/>
  <c r="U188" i="5"/>
  <c r="U187" i="5"/>
  <c r="U185" i="5"/>
  <c r="U184" i="5"/>
  <c r="U181" i="5"/>
  <c r="U180" i="5"/>
  <c r="U179" i="5"/>
  <c r="U178" i="5"/>
  <c r="U177" i="5"/>
  <c r="U175" i="5"/>
  <c r="U173" i="5"/>
  <c r="U172" i="5"/>
  <c r="U171" i="5"/>
  <c r="U169" i="5"/>
  <c r="U168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6" i="5"/>
  <c r="U135" i="5"/>
  <c r="U133" i="5"/>
  <c r="U129" i="5"/>
  <c r="U128" i="5"/>
  <c r="U123" i="5"/>
  <c r="U121" i="5"/>
  <c r="U120" i="5"/>
  <c r="U114" i="5"/>
  <c r="U113" i="5"/>
  <c r="U111" i="5"/>
  <c r="U110" i="5"/>
  <c r="U109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2" i="5"/>
  <c r="U91" i="5"/>
  <c r="U89" i="5"/>
  <c r="U88" i="5"/>
  <c r="U87" i="5"/>
  <c r="U84" i="5"/>
  <c r="U82" i="5"/>
  <c r="U81" i="5"/>
  <c r="U80" i="5"/>
  <c r="U78" i="5"/>
  <c r="U76" i="5"/>
  <c r="U74" i="5"/>
  <c r="U73" i="5"/>
  <c r="U72" i="5"/>
  <c r="U71" i="5"/>
  <c r="U70" i="5"/>
  <c r="U69" i="5"/>
  <c r="U68" i="5"/>
  <c r="U67" i="5"/>
  <c r="U66" i="5"/>
  <c r="U65" i="5"/>
  <c r="U63" i="5"/>
  <c r="U62" i="5"/>
  <c r="U61" i="5"/>
  <c r="U60" i="5"/>
  <c r="U59" i="5"/>
  <c r="U57" i="5"/>
  <c r="U56" i="5"/>
  <c r="U55" i="5"/>
  <c r="U54" i="5"/>
  <c r="U53" i="5"/>
  <c r="U52" i="5"/>
  <c r="U50" i="5"/>
  <c r="U49" i="5"/>
  <c r="U47" i="5"/>
  <c r="U46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2" i="5"/>
  <c r="U21" i="5"/>
  <c r="U20" i="5"/>
  <c r="U19" i="5"/>
  <c r="U18" i="5"/>
  <c r="U17" i="5"/>
  <c r="U13" i="5"/>
  <c r="U12" i="5"/>
  <c r="U11" i="5"/>
  <c r="U8" i="5"/>
  <c r="U7" i="5"/>
  <c r="W7" i="5" l="1"/>
  <c r="W11" i="5"/>
  <c r="W13" i="5"/>
  <c r="W22" i="5"/>
  <c r="W27" i="5"/>
  <c r="W31" i="5"/>
  <c r="W33" i="5"/>
  <c r="W37" i="5"/>
  <c r="W39" i="5"/>
  <c r="W43" i="5"/>
  <c r="W50" i="5"/>
  <c r="W53" i="5"/>
  <c r="W57" i="5"/>
  <c r="W60" i="5"/>
  <c r="W65" i="5"/>
  <c r="W69" i="5"/>
  <c r="W71" i="5"/>
  <c r="W76" i="5"/>
  <c r="W80" i="5"/>
  <c r="W87" i="5"/>
  <c r="W92" i="5"/>
  <c r="W97" i="5"/>
  <c r="W8" i="5"/>
  <c r="W12" i="5"/>
  <c r="W17" i="5"/>
  <c r="W24" i="5"/>
  <c r="W26" i="5"/>
  <c r="W28" i="5"/>
  <c r="W30" i="5"/>
  <c r="W32" i="5"/>
  <c r="W34" i="5"/>
  <c r="W36" i="5"/>
  <c r="W38" i="5"/>
  <c r="W40" i="5"/>
  <c r="W42" i="5"/>
  <c r="W46" i="5"/>
  <c r="W49" i="5"/>
  <c r="W52" i="5"/>
  <c r="W54" i="5"/>
  <c r="W56" i="5"/>
  <c r="W59" i="5"/>
  <c r="W61" i="5"/>
  <c r="W63" i="5"/>
  <c r="W66" i="5"/>
  <c r="W68" i="5"/>
  <c r="W70" i="5"/>
  <c r="W72" i="5"/>
  <c r="W74" i="5"/>
  <c r="W78" i="5"/>
  <c r="W81" i="5"/>
  <c r="W84" i="5"/>
  <c r="W88" i="5"/>
  <c r="W91" i="5"/>
  <c r="W94" i="5"/>
  <c r="W96" i="5"/>
  <c r="W98" i="5"/>
  <c r="W100" i="5"/>
  <c r="W102" i="5"/>
  <c r="W104" i="5"/>
  <c r="W106" i="5"/>
  <c r="W109" i="5"/>
  <c r="W111" i="5"/>
  <c r="W114" i="5"/>
  <c r="W121" i="5"/>
  <c r="W128" i="5"/>
  <c r="W133" i="5"/>
  <c r="W136" i="5"/>
  <c r="W139" i="5"/>
  <c r="W141" i="5"/>
  <c r="W143" i="5"/>
  <c r="W145" i="5"/>
  <c r="W147" i="5"/>
  <c r="W149" i="5"/>
  <c r="W151" i="5"/>
  <c r="W153" i="5"/>
  <c r="W155" i="5"/>
  <c r="W157" i="5"/>
  <c r="W159" i="5"/>
  <c r="W161" i="5"/>
  <c r="W163" i="5"/>
  <c r="W165" i="5"/>
  <c r="W168" i="5"/>
  <c r="W171" i="5"/>
  <c r="W173" i="5"/>
  <c r="W177" i="5"/>
  <c r="W179" i="5"/>
  <c r="W181" i="5"/>
  <c r="W185" i="5"/>
  <c r="W188" i="5"/>
  <c r="W192" i="5"/>
  <c r="W195" i="5"/>
  <c r="W198" i="5"/>
  <c r="W200" i="5"/>
  <c r="W202" i="5"/>
  <c r="W204" i="5"/>
  <c r="W206" i="5"/>
  <c r="W208" i="5"/>
  <c r="W210" i="5"/>
  <c r="W212" i="5"/>
  <c r="W215" i="5"/>
  <c r="W217" i="5"/>
  <c r="W219" i="5"/>
  <c r="W221" i="5"/>
  <c r="W223" i="5"/>
  <c r="W247" i="5"/>
  <c r="W252" i="5"/>
  <c r="W256" i="5"/>
  <c r="W259" i="5"/>
  <c r="W263" i="5"/>
  <c r="W265" i="5"/>
  <c r="W267" i="5"/>
  <c r="W269" i="5"/>
  <c r="W271" i="5"/>
  <c r="W273" i="5"/>
  <c r="W275" i="5"/>
  <c r="W284" i="5"/>
  <c r="W287" i="5"/>
  <c r="W290" i="5"/>
  <c r="W292" i="5"/>
  <c r="W295" i="5"/>
  <c r="W299" i="5"/>
  <c r="W301" i="5"/>
  <c r="W316" i="5"/>
  <c r="W318" i="5"/>
  <c r="V318" i="5" s="1"/>
  <c r="W322" i="5"/>
  <c r="W326" i="5"/>
  <c r="V326" i="5" s="1"/>
  <c r="W330" i="5"/>
  <c r="W335" i="5"/>
  <c r="W25" i="5"/>
  <c r="W29" i="5"/>
  <c r="W35" i="5"/>
  <c r="W41" i="5"/>
  <c r="W47" i="5"/>
  <c r="W55" i="5"/>
  <c r="W62" i="5"/>
  <c r="W67" i="5"/>
  <c r="W73" i="5"/>
  <c r="W82" i="5"/>
  <c r="W89" i="5"/>
  <c r="W95" i="5"/>
  <c r="W99" i="5"/>
  <c r="W101" i="5"/>
  <c r="W103" i="5"/>
  <c r="W105" i="5"/>
  <c r="W107" i="5"/>
  <c r="W110" i="5"/>
  <c r="W113" i="5"/>
  <c r="W120" i="5"/>
  <c r="W123" i="5"/>
  <c r="W129" i="5"/>
  <c r="W135" i="5"/>
  <c r="W138" i="5"/>
  <c r="W140" i="5"/>
  <c r="W142" i="5"/>
  <c r="W144" i="5"/>
  <c r="W146" i="5"/>
  <c r="W148" i="5"/>
  <c r="W150" i="5"/>
  <c r="W152" i="5"/>
  <c r="W154" i="5"/>
  <c r="W156" i="5"/>
  <c r="W158" i="5"/>
  <c r="W160" i="5"/>
  <c r="W162" i="5"/>
  <c r="W164" i="5"/>
  <c r="W166" i="5"/>
  <c r="W169" i="5"/>
  <c r="W172" i="5"/>
  <c r="W175" i="5"/>
  <c r="W178" i="5"/>
  <c r="W180" i="5"/>
  <c r="W184" i="5"/>
  <c r="W187" i="5"/>
  <c r="W189" i="5"/>
  <c r="W194" i="5"/>
  <c r="W196" i="5"/>
  <c r="W199" i="5"/>
  <c r="W201" i="5"/>
  <c r="W203" i="5"/>
  <c r="W205" i="5"/>
  <c r="W207" i="5"/>
  <c r="W209" i="5"/>
  <c r="W211" i="5"/>
  <c r="W213" i="5"/>
  <c r="W216" i="5"/>
  <c r="W218" i="5"/>
  <c r="W220" i="5"/>
  <c r="W222" i="5"/>
  <c r="W224" i="5"/>
  <c r="W251" i="5"/>
  <c r="W253" i="5"/>
  <c r="W258" i="5"/>
  <c r="W262" i="5"/>
  <c r="W264" i="5"/>
  <c r="W266" i="5"/>
  <c r="W268" i="5"/>
  <c r="W270" i="5"/>
  <c r="W272" i="5"/>
  <c r="W274" i="5"/>
  <c r="W276" i="5"/>
  <c r="W283" i="5"/>
  <c r="W285" i="5"/>
  <c r="W289" i="5"/>
  <c r="W291" i="5"/>
  <c r="W294" i="5"/>
  <c r="W297" i="5"/>
  <c r="W300" i="5"/>
  <c r="W317" i="5"/>
  <c r="W321" i="5"/>
  <c r="W325" i="5"/>
  <c r="W331" i="5"/>
  <c r="W19" i="5"/>
  <c r="W21" i="5"/>
  <c r="W303" i="5"/>
  <c r="W336" i="5"/>
  <c r="W339" i="5"/>
  <c r="W341" i="5"/>
  <c r="W343" i="5"/>
  <c r="W345" i="5"/>
  <c r="W347" i="5"/>
  <c r="W349" i="5"/>
  <c r="W352" i="5"/>
  <c r="W359" i="5"/>
  <c r="W363" i="5"/>
  <c r="W365" i="5"/>
  <c r="W367" i="5"/>
  <c r="W369" i="5"/>
  <c r="W381" i="5"/>
  <c r="W385" i="5"/>
  <c r="W387" i="5"/>
  <c r="W338" i="5"/>
  <c r="W340" i="5"/>
  <c r="W342" i="5"/>
  <c r="W344" i="5"/>
  <c r="W346" i="5"/>
  <c r="W351" i="5"/>
  <c r="W356" i="5"/>
  <c r="W360" i="5"/>
  <c r="W364" i="5"/>
  <c r="W366" i="5"/>
  <c r="W368" i="5"/>
  <c r="W377" i="5"/>
  <c r="W384" i="5"/>
  <c r="W386" i="5"/>
  <c r="W388" i="5"/>
  <c r="W307" i="5"/>
  <c r="W309" i="5"/>
  <c r="W311" i="5"/>
  <c r="W313" i="5"/>
  <c r="V316" i="5"/>
  <c r="V322" i="5"/>
  <c r="V330" i="5"/>
  <c r="W332" i="5"/>
  <c r="V335" i="5"/>
  <c r="W308" i="5"/>
  <c r="W310" i="5"/>
  <c r="W312" i="5"/>
  <c r="W314" i="5"/>
  <c r="V321" i="5"/>
  <c r="W329" i="5"/>
  <c r="V331" i="5"/>
  <c r="T331" i="5" s="1"/>
  <c r="W334" i="5"/>
  <c r="W18" i="5"/>
  <c r="W20" i="5"/>
  <c r="V20" i="5" l="1"/>
  <c r="V334" i="5"/>
  <c r="V329" i="5"/>
  <c r="V314" i="5"/>
  <c r="V310" i="5"/>
  <c r="T335" i="5"/>
  <c r="T330" i="5"/>
  <c r="T316" i="5"/>
  <c r="V311" i="5"/>
  <c r="V307" i="5"/>
  <c r="V386" i="5"/>
  <c r="V377" i="5"/>
  <c r="V366" i="5"/>
  <c r="V360" i="5"/>
  <c r="V344" i="5"/>
  <c r="V340" i="5"/>
  <c r="V387" i="5"/>
  <c r="V367" i="5"/>
  <c r="T321" i="5"/>
  <c r="T322" i="5"/>
  <c r="T326" i="5"/>
  <c r="T318" i="5"/>
  <c r="V351" i="5"/>
  <c r="V381" i="5"/>
  <c r="V363" i="5"/>
  <c r="V352" i="5"/>
  <c r="V343" i="5"/>
  <c r="V339" i="5"/>
  <c r="V303" i="5"/>
  <c r="V18" i="5"/>
  <c r="V325" i="5"/>
  <c r="V317" i="5"/>
  <c r="V312" i="5"/>
  <c r="V308" i="5"/>
  <c r="V313" i="5"/>
  <c r="V309" i="5"/>
  <c r="V388" i="5"/>
  <c r="V384" i="5"/>
  <c r="V368" i="5"/>
  <c r="V364" i="5"/>
  <c r="V356" i="5"/>
  <c r="V346" i="5"/>
  <c r="V342" i="5"/>
  <c r="V338" i="5"/>
  <c r="V385" i="5"/>
  <c r="V369" i="5"/>
  <c r="V365" i="5"/>
  <c r="V359" i="5"/>
  <c r="V349" i="5"/>
  <c r="V345" i="5"/>
  <c r="V341" i="5"/>
  <c r="V336" i="5"/>
  <c r="V21" i="5"/>
  <c r="V300" i="5"/>
  <c r="V297" i="5"/>
  <c r="V294" i="5"/>
  <c r="V291" i="5"/>
  <c r="V289" i="5"/>
  <c r="V285" i="5"/>
  <c r="V283" i="5"/>
  <c r="V276" i="5"/>
  <c r="V274" i="5"/>
  <c r="V272" i="5"/>
  <c r="V270" i="5"/>
  <c r="V268" i="5"/>
  <c r="V266" i="5"/>
  <c r="V264" i="5"/>
  <c r="V262" i="5"/>
  <c r="V258" i="5"/>
  <c r="V253" i="5"/>
  <c r="V251" i="5"/>
  <c r="V224" i="5"/>
  <c r="V222" i="5"/>
  <c r="V220" i="5"/>
  <c r="V218" i="5"/>
  <c r="V216" i="5"/>
  <c r="V213" i="5"/>
  <c r="V211" i="5"/>
  <c r="V209" i="5"/>
  <c r="V207" i="5"/>
  <c r="V205" i="5"/>
  <c r="V203" i="5"/>
  <c r="V201" i="5"/>
  <c r="V199" i="5"/>
  <c r="V196" i="5"/>
  <c r="V194" i="5"/>
  <c r="V189" i="5"/>
  <c r="V187" i="5"/>
  <c r="V184" i="5"/>
  <c r="V180" i="5"/>
  <c r="V178" i="5"/>
  <c r="V175" i="5"/>
  <c r="V172" i="5"/>
  <c r="V169" i="5"/>
  <c r="V166" i="5"/>
  <c r="V164" i="5"/>
  <c r="V162" i="5"/>
  <c r="V160" i="5"/>
  <c r="V158" i="5"/>
  <c r="V156" i="5"/>
  <c r="V154" i="5"/>
  <c r="V152" i="5"/>
  <c r="V150" i="5"/>
  <c r="V148" i="5"/>
  <c r="V146" i="5"/>
  <c r="V144" i="5"/>
  <c r="V142" i="5"/>
  <c r="V140" i="5"/>
  <c r="V138" i="5"/>
  <c r="V135" i="5"/>
  <c r="V129" i="5"/>
  <c r="V123" i="5"/>
  <c r="V120" i="5"/>
  <c r="V113" i="5"/>
  <c r="V110" i="5"/>
  <c r="V107" i="5"/>
  <c r="V105" i="5"/>
  <c r="V103" i="5"/>
  <c r="V101" i="5"/>
  <c r="V99" i="5"/>
  <c r="V95" i="5"/>
  <c r="V89" i="5"/>
  <c r="V82" i="5"/>
  <c r="V73" i="5"/>
  <c r="V67" i="5"/>
  <c r="V62" i="5"/>
  <c r="V55" i="5"/>
  <c r="V47" i="5"/>
  <c r="V41" i="5"/>
  <c r="V35" i="5"/>
  <c r="V29" i="5"/>
  <c r="V25" i="5"/>
  <c r="V275" i="5"/>
  <c r="V273" i="5"/>
  <c r="V271" i="5"/>
  <c r="V269" i="5"/>
  <c r="V267" i="5"/>
  <c r="V265" i="5"/>
  <c r="V263" i="5"/>
  <c r="V259" i="5"/>
  <c r="V256" i="5"/>
  <c r="V252" i="5"/>
  <c r="V247" i="5"/>
  <c r="V223" i="5"/>
  <c r="V221" i="5"/>
  <c r="V219" i="5"/>
  <c r="V217" i="5"/>
  <c r="V215" i="5"/>
  <c r="V212" i="5"/>
  <c r="V210" i="5"/>
  <c r="V208" i="5"/>
  <c r="V206" i="5"/>
  <c r="V204" i="5"/>
  <c r="V202" i="5"/>
  <c r="V200" i="5"/>
  <c r="V198" i="5"/>
  <c r="V195" i="5"/>
  <c r="V192" i="5"/>
  <c r="V188" i="5"/>
  <c r="V185" i="5"/>
  <c r="V181" i="5"/>
  <c r="V179" i="5"/>
  <c r="V177" i="5"/>
  <c r="V173" i="5"/>
  <c r="V171" i="5"/>
  <c r="V168" i="5"/>
  <c r="V165" i="5"/>
  <c r="V163" i="5"/>
  <c r="V161" i="5"/>
  <c r="V159" i="5"/>
  <c r="V157" i="5"/>
  <c r="V155" i="5"/>
  <c r="V153" i="5"/>
  <c r="V151" i="5"/>
  <c r="V149" i="5"/>
  <c r="V147" i="5"/>
  <c r="V145" i="5"/>
  <c r="V143" i="5"/>
  <c r="V141" i="5"/>
  <c r="V139" i="5"/>
  <c r="V136" i="5"/>
  <c r="V133" i="5"/>
  <c r="V128" i="5"/>
  <c r="V121" i="5"/>
  <c r="V114" i="5"/>
  <c r="V111" i="5"/>
  <c r="V109" i="5"/>
  <c r="V106" i="5"/>
  <c r="V104" i="5"/>
  <c r="V102" i="5"/>
  <c r="V100" i="5"/>
  <c r="V98" i="5"/>
  <c r="V96" i="5"/>
  <c r="V94" i="5"/>
  <c r="V91" i="5"/>
  <c r="V88" i="5"/>
  <c r="V84" i="5"/>
  <c r="V81" i="5"/>
  <c r="V78" i="5"/>
  <c r="V74" i="5"/>
  <c r="V72" i="5"/>
  <c r="V70" i="5"/>
  <c r="V68" i="5"/>
  <c r="V66" i="5"/>
  <c r="V63" i="5"/>
  <c r="V61" i="5"/>
  <c r="V59" i="5"/>
  <c r="V56" i="5"/>
  <c r="V54" i="5"/>
  <c r="V52" i="5"/>
  <c r="V49" i="5"/>
  <c r="V46" i="5"/>
  <c r="V42" i="5"/>
  <c r="V40" i="5"/>
  <c r="V38" i="5"/>
  <c r="V36" i="5"/>
  <c r="V34" i="5"/>
  <c r="V32" i="5"/>
  <c r="V30" i="5"/>
  <c r="V28" i="5"/>
  <c r="V26" i="5"/>
  <c r="V24" i="5"/>
  <c r="V17" i="5"/>
  <c r="V12" i="5"/>
  <c r="V8" i="5"/>
  <c r="V97" i="5"/>
  <c r="V92" i="5"/>
  <c r="V87" i="5"/>
  <c r="V80" i="5"/>
  <c r="V76" i="5"/>
  <c r="V71" i="5"/>
  <c r="V69" i="5"/>
  <c r="V65" i="5"/>
  <c r="V60" i="5"/>
  <c r="V57" i="5"/>
  <c r="V53" i="5"/>
  <c r="V50" i="5"/>
  <c r="V43" i="5"/>
  <c r="V39" i="5"/>
  <c r="V37" i="5"/>
  <c r="V33" i="5"/>
  <c r="V31" i="5"/>
  <c r="V27" i="5"/>
  <c r="V22" i="5"/>
  <c r="V347" i="5"/>
  <c r="V19" i="5"/>
  <c r="V301" i="5"/>
  <c r="V299" i="5"/>
  <c r="V295" i="5"/>
  <c r="V292" i="5"/>
  <c r="V290" i="5"/>
  <c r="V287" i="5"/>
  <c r="V284" i="5"/>
  <c r="V13" i="5"/>
  <c r="V11" i="5"/>
  <c r="V7" i="5"/>
  <c r="V332" i="5"/>
  <c r="T25" i="5" l="1"/>
  <c r="T29" i="5"/>
  <c r="T35" i="5"/>
  <c r="T47" i="5"/>
  <c r="T67" i="5"/>
  <c r="T332" i="5"/>
  <c r="T7" i="5"/>
  <c r="T11" i="5"/>
  <c r="T13" i="5"/>
  <c r="T284" i="5"/>
  <c r="T287" i="5"/>
  <c r="T290" i="5"/>
  <c r="T292" i="5"/>
  <c r="T295" i="5"/>
  <c r="T299" i="5"/>
  <c r="T301" i="5"/>
  <c r="T19" i="5"/>
  <c r="T347" i="5"/>
  <c r="T22" i="5"/>
  <c r="T27" i="5"/>
  <c r="T31" i="5"/>
  <c r="T33" i="5"/>
  <c r="T37" i="5"/>
  <c r="T39" i="5"/>
  <c r="T43" i="5"/>
  <c r="T50" i="5"/>
  <c r="T53" i="5"/>
  <c r="T57" i="5"/>
  <c r="T60" i="5"/>
  <c r="T65" i="5"/>
  <c r="T69" i="5"/>
  <c r="T71" i="5"/>
  <c r="T76" i="5"/>
  <c r="T80" i="5"/>
  <c r="T87" i="5"/>
  <c r="T92" i="5"/>
  <c r="T97" i="5"/>
  <c r="T8" i="5"/>
  <c r="T12" i="5"/>
  <c r="T17" i="5"/>
  <c r="T24" i="5"/>
  <c r="T26" i="5"/>
  <c r="T28" i="5"/>
  <c r="T30" i="5"/>
  <c r="T32" i="5"/>
  <c r="T34" i="5"/>
  <c r="T36" i="5"/>
  <c r="T38" i="5"/>
  <c r="T40" i="5"/>
  <c r="T42" i="5"/>
  <c r="T46" i="5"/>
  <c r="T49" i="5"/>
  <c r="T52" i="5"/>
  <c r="T54" i="5"/>
  <c r="T56" i="5"/>
  <c r="T59" i="5"/>
  <c r="T61" i="5"/>
  <c r="T63" i="5"/>
  <c r="T66" i="5"/>
  <c r="T68" i="5"/>
  <c r="T70" i="5"/>
  <c r="T72" i="5"/>
  <c r="T74" i="5"/>
  <c r="T78" i="5"/>
  <c r="T81" i="5"/>
  <c r="T84" i="5"/>
  <c r="T88" i="5"/>
  <c r="T91" i="5"/>
  <c r="T94" i="5"/>
  <c r="T96" i="5"/>
  <c r="T98" i="5"/>
  <c r="T100" i="5"/>
  <c r="T102" i="5"/>
  <c r="T104" i="5"/>
  <c r="T106" i="5"/>
  <c r="T109" i="5"/>
  <c r="T111" i="5"/>
  <c r="T114" i="5"/>
  <c r="T121" i="5"/>
  <c r="T128" i="5"/>
  <c r="T133" i="5"/>
  <c r="T136" i="5"/>
  <c r="T139" i="5"/>
  <c r="T141" i="5"/>
  <c r="T143" i="5"/>
  <c r="T145" i="5"/>
  <c r="T147" i="5"/>
  <c r="T149" i="5"/>
  <c r="T151" i="5"/>
  <c r="T153" i="5"/>
  <c r="T155" i="5"/>
  <c r="T157" i="5"/>
  <c r="T159" i="5"/>
  <c r="T161" i="5"/>
  <c r="T163" i="5"/>
  <c r="T165" i="5"/>
  <c r="T168" i="5"/>
  <c r="T171" i="5"/>
  <c r="T173" i="5"/>
  <c r="T177" i="5"/>
  <c r="T179" i="5"/>
  <c r="T181" i="5"/>
  <c r="T185" i="5"/>
  <c r="T188" i="5"/>
  <c r="T192" i="5"/>
  <c r="T195" i="5"/>
  <c r="T198" i="5"/>
  <c r="T200" i="5"/>
  <c r="T202" i="5"/>
  <c r="T204" i="5"/>
  <c r="T206" i="5"/>
  <c r="T208" i="5"/>
  <c r="T210" i="5"/>
  <c r="T212" i="5"/>
  <c r="T215" i="5"/>
  <c r="T217" i="5"/>
  <c r="T219" i="5"/>
  <c r="T221" i="5"/>
  <c r="T223" i="5"/>
  <c r="T247" i="5"/>
  <c r="T252" i="5"/>
  <c r="T256" i="5"/>
  <c r="T259" i="5"/>
  <c r="T263" i="5"/>
  <c r="T265" i="5"/>
  <c r="T267" i="5"/>
  <c r="T269" i="5"/>
  <c r="T271" i="5"/>
  <c r="T273" i="5"/>
  <c r="T275" i="5"/>
  <c r="T21" i="5"/>
  <c r="T336" i="5"/>
  <c r="T341" i="5"/>
  <c r="T345" i="5"/>
  <c r="T349" i="5"/>
  <c r="T359" i="5"/>
  <c r="T365" i="5"/>
  <c r="T369" i="5"/>
  <c r="T385" i="5"/>
  <c r="T338" i="5"/>
  <c r="T342" i="5"/>
  <c r="T346" i="5"/>
  <c r="T356" i="5"/>
  <c r="T364" i="5"/>
  <c r="T368" i="5"/>
  <c r="T384" i="5"/>
  <c r="T388" i="5"/>
  <c r="T309" i="5"/>
  <c r="T313" i="5"/>
  <c r="T317" i="5"/>
  <c r="T41" i="5"/>
  <c r="T55" i="5"/>
  <c r="T62" i="5"/>
  <c r="T73" i="5"/>
  <c r="T82" i="5"/>
  <c r="T89" i="5"/>
  <c r="T95" i="5"/>
  <c r="T99" i="5"/>
  <c r="T101" i="5"/>
  <c r="T103" i="5"/>
  <c r="T105" i="5"/>
  <c r="T107" i="5"/>
  <c r="T110" i="5"/>
  <c r="T113" i="5"/>
  <c r="T120" i="5"/>
  <c r="T123" i="5"/>
  <c r="T129" i="5"/>
  <c r="T135" i="5"/>
  <c r="T138" i="5"/>
  <c r="T140" i="5"/>
  <c r="T142" i="5"/>
  <c r="T144" i="5"/>
  <c r="T146" i="5"/>
  <c r="T148" i="5"/>
  <c r="T150" i="5"/>
  <c r="T152" i="5"/>
  <c r="T154" i="5"/>
  <c r="T156" i="5"/>
  <c r="T158" i="5"/>
  <c r="T160" i="5"/>
  <c r="T162" i="5"/>
  <c r="T164" i="5"/>
  <c r="T166" i="5"/>
  <c r="T169" i="5"/>
  <c r="T172" i="5"/>
  <c r="T175" i="5"/>
  <c r="T178" i="5"/>
  <c r="T180" i="5"/>
  <c r="T184" i="5"/>
  <c r="T187" i="5"/>
  <c r="T189" i="5"/>
  <c r="T194" i="5"/>
  <c r="T196" i="5"/>
  <c r="T199" i="5"/>
  <c r="T201" i="5"/>
  <c r="T203" i="5"/>
  <c r="T205" i="5"/>
  <c r="T207" i="5"/>
  <c r="T209" i="5"/>
  <c r="T211" i="5"/>
  <c r="T213" i="5"/>
  <c r="T216" i="5"/>
  <c r="T218" i="5"/>
  <c r="T220" i="5"/>
  <c r="T222" i="5"/>
  <c r="T224" i="5"/>
  <c r="T251" i="5"/>
  <c r="T253" i="5"/>
  <c r="T258" i="5"/>
  <c r="T262" i="5"/>
  <c r="T264" i="5"/>
  <c r="T266" i="5"/>
  <c r="T268" i="5"/>
  <c r="T270" i="5"/>
  <c r="T272" i="5"/>
  <c r="T274" i="5"/>
  <c r="T276" i="5"/>
  <c r="T283" i="5"/>
  <c r="T285" i="5"/>
  <c r="T289" i="5"/>
  <c r="T291" i="5"/>
  <c r="T294" i="5"/>
  <c r="T297" i="5"/>
  <c r="T300" i="5"/>
  <c r="T308" i="5"/>
  <c r="T312" i="5"/>
  <c r="T325" i="5"/>
  <c r="T18" i="5"/>
  <c r="T303" i="5"/>
  <c r="T339" i="5"/>
  <c r="T343" i="5"/>
  <c r="T352" i="5"/>
  <c r="T363" i="5"/>
  <c r="T381" i="5"/>
  <c r="T351" i="5"/>
  <c r="T367" i="5"/>
  <c r="T387" i="5"/>
  <c r="T340" i="5"/>
  <c r="T344" i="5"/>
  <c r="T360" i="5"/>
  <c r="T366" i="5"/>
  <c r="T377" i="5"/>
  <c r="T386" i="5"/>
  <c r="T307" i="5"/>
  <c r="T311" i="5"/>
  <c r="T310" i="5"/>
  <c r="T314" i="5"/>
  <c r="T329" i="5"/>
  <c r="T334" i="5"/>
  <c r="T20" i="5"/>
  <c r="O278" i="5"/>
  <c r="W278" i="5" s="1"/>
  <c r="O279" i="5"/>
  <c r="W279" i="5" s="1"/>
  <c r="O280" i="5"/>
  <c r="W280" i="5" s="1"/>
  <c r="O281" i="5"/>
  <c r="W281" i="5" s="1"/>
  <c r="O277" i="5"/>
  <c r="W277" i="5" s="1"/>
  <c r="N247" i="5"/>
  <c r="O245" i="5"/>
  <c r="W245" i="5" s="1"/>
  <c r="O244" i="5"/>
  <c r="W244" i="5" s="1"/>
  <c r="O243" i="5"/>
  <c r="W243" i="5" s="1"/>
  <c r="O242" i="5"/>
  <c r="W242" i="5" s="1"/>
  <c r="O241" i="5"/>
  <c r="W241" i="5" s="1"/>
  <c r="O240" i="5"/>
  <c r="W240" i="5" s="1"/>
  <c r="O239" i="5"/>
  <c r="W239" i="5" s="1"/>
  <c r="O238" i="5"/>
  <c r="W238" i="5" s="1"/>
  <c r="O237" i="5"/>
  <c r="W237" i="5" s="1"/>
  <c r="O236" i="5"/>
  <c r="W236" i="5" s="1"/>
  <c r="O235" i="5"/>
  <c r="W235" i="5" s="1"/>
  <c r="O234" i="5"/>
  <c r="W234" i="5" s="1"/>
  <c r="O233" i="5"/>
  <c r="W233" i="5" s="1"/>
  <c r="O232" i="5"/>
  <c r="W232" i="5" s="1"/>
  <c r="O231" i="5"/>
  <c r="W231" i="5" s="1"/>
  <c r="O230" i="5"/>
  <c r="W230" i="5" s="1"/>
  <c r="O229" i="5"/>
  <c r="W229" i="5" s="1"/>
  <c r="O228" i="5"/>
  <c r="W228" i="5" s="1"/>
  <c r="O227" i="5"/>
  <c r="W227" i="5" s="1"/>
  <c r="O226" i="5"/>
  <c r="W226" i="5" s="1"/>
  <c r="V228" i="5" l="1"/>
  <c r="V232" i="5"/>
  <c r="V236" i="5"/>
  <c r="V240" i="5"/>
  <c r="V244" i="5"/>
  <c r="V281" i="5"/>
  <c r="V226" i="5"/>
  <c r="V230" i="5"/>
  <c r="V234" i="5"/>
  <c r="V238" i="5"/>
  <c r="V242" i="5"/>
  <c r="V279" i="5"/>
  <c r="V227" i="5"/>
  <c r="V229" i="5"/>
  <c r="V231" i="5"/>
  <c r="V233" i="5"/>
  <c r="V235" i="5"/>
  <c r="V237" i="5"/>
  <c r="V239" i="5"/>
  <c r="V241" i="5"/>
  <c r="V243" i="5"/>
  <c r="V245" i="5"/>
  <c r="V277" i="5"/>
  <c r="V280" i="5"/>
  <c r="V278" i="5"/>
  <c r="K389" i="5"/>
  <c r="M389" i="5" s="1"/>
  <c r="J389" i="5"/>
  <c r="G389" i="5"/>
  <c r="N388" i="5"/>
  <c r="K388" i="5"/>
  <c r="J388" i="5"/>
  <c r="G388" i="5"/>
  <c r="N387" i="5"/>
  <c r="K387" i="5"/>
  <c r="J387" i="5"/>
  <c r="G387" i="5"/>
  <c r="N386" i="5"/>
  <c r="K386" i="5"/>
  <c r="J386" i="5"/>
  <c r="G386" i="5"/>
  <c r="N385" i="5"/>
  <c r="K385" i="5"/>
  <c r="J385" i="5"/>
  <c r="G385" i="5"/>
  <c r="N384" i="5"/>
  <c r="K384" i="5"/>
  <c r="J384" i="5"/>
  <c r="G384" i="5"/>
  <c r="K383" i="5"/>
  <c r="M383" i="5" s="1"/>
  <c r="J383" i="5"/>
  <c r="G383" i="5"/>
  <c r="N382" i="5"/>
  <c r="K382" i="5"/>
  <c r="J382" i="5"/>
  <c r="G382" i="5"/>
  <c r="N381" i="5"/>
  <c r="K381" i="5"/>
  <c r="J381" i="5"/>
  <c r="G381" i="5"/>
  <c r="K380" i="5"/>
  <c r="M380" i="5" s="1"/>
  <c r="J380" i="5"/>
  <c r="G380" i="5"/>
  <c r="K379" i="5"/>
  <c r="M379" i="5" s="1"/>
  <c r="J379" i="5"/>
  <c r="G379" i="5"/>
  <c r="K378" i="5"/>
  <c r="M378" i="5" s="1"/>
  <c r="J378" i="5"/>
  <c r="G378" i="5"/>
  <c r="N377" i="5"/>
  <c r="K377" i="5"/>
  <c r="J377" i="5"/>
  <c r="G377" i="5"/>
  <c r="N376" i="5"/>
  <c r="K376" i="5"/>
  <c r="J376" i="5"/>
  <c r="G376" i="5"/>
  <c r="K375" i="5"/>
  <c r="M375" i="5" s="1"/>
  <c r="J375" i="5"/>
  <c r="G375" i="5"/>
  <c r="K374" i="5"/>
  <c r="M374" i="5" s="1"/>
  <c r="J374" i="5"/>
  <c r="G374" i="5"/>
  <c r="N373" i="5"/>
  <c r="K373" i="5"/>
  <c r="J373" i="5"/>
  <c r="G373" i="5"/>
  <c r="K372" i="5"/>
  <c r="M372" i="5" s="1"/>
  <c r="J372" i="5"/>
  <c r="G372" i="5"/>
  <c r="N371" i="5"/>
  <c r="K371" i="5"/>
  <c r="J371" i="5"/>
  <c r="G371" i="5"/>
  <c r="N370" i="5"/>
  <c r="K370" i="5"/>
  <c r="J370" i="5"/>
  <c r="G370" i="5"/>
  <c r="N369" i="5"/>
  <c r="K369" i="5"/>
  <c r="J369" i="5"/>
  <c r="G369" i="5"/>
  <c r="N368" i="5"/>
  <c r="K368" i="5"/>
  <c r="J368" i="5"/>
  <c r="G368" i="5"/>
  <c r="N367" i="5"/>
  <c r="K367" i="5"/>
  <c r="J367" i="5"/>
  <c r="G367" i="5"/>
  <c r="N366" i="5"/>
  <c r="K366" i="5"/>
  <c r="J366" i="5"/>
  <c r="G366" i="5"/>
  <c r="N365" i="5"/>
  <c r="K365" i="5"/>
  <c r="J365" i="5"/>
  <c r="G365" i="5"/>
  <c r="N364" i="5"/>
  <c r="K364" i="5"/>
  <c r="J364" i="5"/>
  <c r="G364" i="5"/>
  <c r="N363" i="5"/>
  <c r="K363" i="5"/>
  <c r="J363" i="5"/>
  <c r="G363" i="5"/>
  <c r="N362" i="5"/>
  <c r="K362" i="5"/>
  <c r="J362" i="5"/>
  <c r="G362" i="5"/>
  <c r="N361" i="5"/>
  <c r="K361" i="5"/>
  <c r="J361" i="5"/>
  <c r="G361" i="5"/>
  <c r="N360" i="5"/>
  <c r="K360" i="5"/>
  <c r="J360" i="5"/>
  <c r="G360" i="5"/>
  <c r="N359" i="5"/>
  <c r="K359" i="5"/>
  <c r="J359" i="5"/>
  <c r="G359" i="5"/>
  <c r="K358" i="5"/>
  <c r="M358" i="5" s="1"/>
  <c r="J358" i="5"/>
  <c r="G358" i="5"/>
  <c r="K357" i="5"/>
  <c r="M357" i="5" s="1"/>
  <c r="J357" i="5"/>
  <c r="G357" i="5"/>
  <c r="N356" i="5"/>
  <c r="K356" i="5"/>
  <c r="J356" i="5"/>
  <c r="G356" i="5"/>
  <c r="K355" i="5"/>
  <c r="M355" i="5" s="1"/>
  <c r="J355" i="5"/>
  <c r="G355" i="5"/>
  <c r="K354" i="5"/>
  <c r="M354" i="5" s="1"/>
  <c r="J354" i="5"/>
  <c r="G354" i="5"/>
  <c r="K353" i="5"/>
  <c r="M353" i="5" s="1"/>
  <c r="J353" i="5"/>
  <c r="G353" i="5"/>
  <c r="N352" i="5"/>
  <c r="K352" i="5"/>
  <c r="J352" i="5"/>
  <c r="G352" i="5"/>
  <c r="N351" i="5"/>
  <c r="K351" i="5"/>
  <c r="J351" i="5"/>
  <c r="G351" i="5"/>
  <c r="K350" i="5"/>
  <c r="M350" i="5" s="1"/>
  <c r="J350" i="5"/>
  <c r="G350" i="5"/>
  <c r="N349" i="5"/>
  <c r="K349" i="5"/>
  <c r="J349" i="5"/>
  <c r="G349" i="5"/>
  <c r="N348" i="5"/>
  <c r="K348" i="5"/>
  <c r="J348" i="5"/>
  <c r="G348" i="5"/>
  <c r="N347" i="5"/>
  <c r="K347" i="5"/>
  <c r="J347" i="5"/>
  <c r="G347" i="5"/>
  <c r="N346" i="5"/>
  <c r="K346" i="5"/>
  <c r="J346" i="5"/>
  <c r="G346" i="5"/>
  <c r="N345" i="5"/>
  <c r="K345" i="5"/>
  <c r="J345" i="5"/>
  <c r="G345" i="5"/>
  <c r="N344" i="5"/>
  <c r="K344" i="5"/>
  <c r="J344" i="5"/>
  <c r="G344" i="5"/>
  <c r="N343" i="5"/>
  <c r="K343" i="5"/>
  <c r="J343" i="5"/>
  <c r="G343" i="5"/>
  <c r="N342" i="5"/>
  <c r="K342" i="5"/>
  <c r="J342" i="5"/>
  <c r="G342" i="5"/>
  <c r="N341" i="5"/>
  <c r="K341" i="5"/>
  <c r="J341" i="5"/>
  <c r="G341" i="5"/>
  <c r="N340" i="5"/>
  <c r="K340" i="5"/>
  <c r="J340" i="5"/>
  <c r="G340" i="5"/>
  <c r="N339" i="5"/>
  <c r="K339" i="5"/>
  <c r="J339" i="5"/>
  <c r="G339" i="5"/>
  <c r="N338" i="5"/>
  <c r="K338" i="5"/>
  <c r="J338" i="5"/>
  <c r="G338" i="5"/>
  <c r="K337" i="5"/>
  <c r="M337" i="5" s="1"/>
  <c r="J337" i="5"/>
  <c r="G337" i="5"/>
  <c r="N336" i="5"/>
  <c r="K336" i="5"/>
  <c r="J336" i="5"/>
  <c r="G336" i="5"/>
  <c r="N335" i="5"/>
  <c r="K335" i="5"/>
  <c r="J335" i="5"/>
  <c r="G335" i="5"/>
  <c r="N334" i="5"/>
  <c r="K334" i="5"/>
  <c r="J334" i="5"/>
  <c r="G334" i="5"/>
  <c r="K332" i="5"/>
  <c r="J332" i="5"/>
  <c r="G332" i="5"/>
  <c r="N331" i="5"/>
  <c r="K331" i="5"/>
  <c r="J331" i="5"/>
  <c r="G331" i="5"/>
  <c r="N330" i="5"/>
  <c r="K330" i="5"/>
  <c r="J330" i="5"/>
  <c r="G330" i="5"/>
  <c r="N329" i="5"/>
  <c r="K329" i="5"/>
  <c r="J329" i="5"/>
  <c r="G329" i="5"/>
  <c r="N328" i="5"/>
  <c r="K328" i="5"/>
  <c r="J328" i="5"/>
  <c r="G328" i="5"/>
  <c r="K327" i="5"/>
  <c r="M327" i="5" s="1"/>
  <c r="J327" i="5"/>
  <c r="G327" i="5"/>
  <c r="N326" i="5"/>
  <c r="K326" i="5"/>
  <c r="J326" i="5"/>
  <c r="G326" i="5"/>
  <c r="N325" i="5"/>
  <c r="K325" i="5"/>
  <c r="J325" i="5"/>
  <c r="G325" i="5"/>
  <c r="N324" i="5"/>
  <c r="K324" i="5"/>
  <c r="J324" i="5"/>
  <c r="G324" i="5"/>
  <c r="K323" i="5"/>
  <c r="M323" i="5" s="1"/>
  <c r="J323" i="5"/>
  <c r="G323" i="5"/>
  <c r="N322" i="5"/>
  <c r="K322" i="5"/>
  <c r="J322" i="5"/>
  <c r="G322" i="5"/>
  <c r="N321" i="5"/>
  <c r="K321" i="5"/>
  <c r="J321" i="5"/>
  <c r="G321" i="5"/>
  <c r="N320" i="5"/>
  <c r="K320" i="5"/>
  <c r="J320" i="5"/>
  <c r="G320" i="5"/>
  <c r="N318" i="5"/>
  <c r="K318" i="5"/>
  <c r="J318" i="5"/>
  <c r="G318" i="5"/>
  <c r="N317" i="5"/>
  <c r="K317" i="5"/>
  <c r="J317" i="5"/>
  <c r="G317" i="5"/>
  <c r="N316" i="5"/>
  <c r="K316" i="5"/>
  <c r="J316" i="5"/>
  <c r="G316" i="5"/>
  <c r="N315" i="5"/>
  <c r="K315" i="5"/>
  <c r="J315" i="5"/>
  <c r="G315" i="5"/>
  <c r="N314" i="5"/>
  <c r="K314" i="5"/>
  <c r="J314" i="5"/>
  <c r="G314" i="5"/>
  <c r="N313" i="5"/>
  <c r="K313" i="5"/>
  <c r="J313" i="5"/>
  <c r="G313" i="5"/>
  <c r="N312" i="5"/>
  <c r="K312" i="5"/>
  <c r="J312" i="5"/>
  <c r="G312" i="5"/>
  <c r="N311" i="5"/>
  <c r="K311" i="5"/>
  <c r="J311" i="5"/>
  <c r="G311" i="5"/>
  <c r="N310" i="5"/>
  <c r="K310" i="5"/>
  <c r="J310" i="5"/>
  <c r="G310" i="5"/>
  <c r="N309" i="5"/>
  <c r="K309" i="5"/>
  <c r="J309" i="5"/>
  <c r="G309" i="5"/>
  <c r="N308" i="5"/>
  <c r="K308" i="5"/>
  <c r="J308" i="5"/>
  <c r="G308" i="5"/>
  <c r="N307" i="5"/>
  <c r="K307" i="5"/>
  <c r="J307" i="5"/>
  <c r="G307" i="5"/>
  <c r="N306" i="5"/>
  <c r="K306" i="5"/>
  <c r="J306" i="5"/>
  <c r="G306" i="5"/>
  <c r="K305" i="5"/>
  <c r="M305" i="5" s="1"/>
  <c r="J305" i="5"/>
  <c r="G305" i="5"/>
  <c r="N304" i="5"/>
  <c r="K304" i="5"/>
  <c r="J304" i="5"/>
  <c r="G304" i="5"/>
  <c r="N303" i="5"/>
  <c r="K303" i="5"/>
  <c r="J303" i="5"/>
  <c r="G303" i="5"/>
  <c r="N302" i="5"/>
  <c r="K302" i="5"/>
  <c r="J302" i="5"/>
  <c r="G302" i="5"/>
  <c r="N301" i="5"/>
  <c r="K301" i="5"/>
  <c r="J301" i="5"/>
  <c r="G301" i="5"/>
  <c r="N300" i="5"/>
  <c r="K300" i="5"/>
  <c r="J300" i="5"/>
  <c r="G300" i="5"/>
  <c r="N299" i="5"/>
  <c r="K299" i="5"/>
  <c r="J299" i="5"/>
  <c r="G299" i="5"/>
  <c r="N298" i="5"/>
  <c r="K298" i="5"/>
  <c r="J298" i="5"/>
  <c r="G298" i="5"/>
  <c r="N297" i="5"/>
  <c r="K297" i="5"/>
  <c r="J297" i="5"/>
  <c r="G297" i="5"/>
  <c r="N296" i="5"/>
  <c r="K296" i="5"/>
  <c r="J296" i="5"/>
  <c r="G296" i="5"/>
  <c r="N295" i="5"/>
  <c r="K295" i="5"/>
  <c r="J295" i="5"/>
  <c r="G295" i="5"/>
  <c r="N294" i="5"/>
  <c r="K294" i="5"/>
  <c r="J294" i="5"/>
  <c r="G294" i="5"/>
  <c r="N293" i="5"/>
  <c r="K293" i="5"/>
  <c r="J293" i="5"/>
  <c r="G293" i="5"/>
  <c r="N292" i="5"/>
  <c r="K292" i="5"/>
  <c r="J292" i="5"/>
  <c r="G292" i="5"/>
  <c r="N291" i="5"/>
  <c r="K291" i="5"/>
  <c r="J291" i="5"/>
  <c r="G291" i="5"/>
  <c r="N290" i="5"/>
  <c r="K290" i="5"/>
  <c r="J290" i="5"/>
  <c r="G290" i="5"/>
  <c r="N289" i="5"/>
  <c r="K289" i="5"/>
  <c r="J289" i="5"/>
  <c r="G289" i="5"/>
  <c r="N288" i="5"/>
  <c r="K288" i="5"/>
  <c r="J288" i="5"/>
  <c r="G288" i="5"/>
  <c r="N287" i="5"/>
  <c r="K287" i="5"/>
  <c r="J287" i="5"/>
  <c r="G287" i="5"/>
  <c r="N286" i="5"/>
  <c r="K286" i="5"/>
  <c r="J286" i="5"/>
  <c r="G286" i="5"/>
  <c r="N285" i="5"/>
  <c r="K285" i="5"/>
  <c r="J285" i="5"/>
  <c r="G285" i="5"/>
  <c r="N284" i="5"/>
  <c r="K284" i="5"/>
  <c r="J284" i="5"/>
  <c r="G284" i="5"/>
  <c r="N283" i="5"/>
  <c r="K283" i="5"/>
  <c r="J283" i="5"/>
  <c r="G283" i="5"/>
  <c r="N282" i="5"/>
  <c r="K282" i="5"/>
  <c r="J282" i="5"/>
  <c r="G282" i="5"/>
  <c r="N281" i="5"/>
  <c r="K281" i="5"/>
  <c r="J281" i="5"/>
  <c r="G281" i="5"/>
  <c r="N280" i="5"/>
  <c r="K280" i="5"/>
  <c r="J280" i="5"/>
  <c r="G280" i="5"/>
  <c r="N279" i="5"/>
  <c r="K279" i="5"/>
  <c r="J279" i="5"/>
  <c r="G279" i="5"/>
  <c r="N278" i="5"/>
  <c r="K278" i="5"/>
  <c r="J278" i="5"/>
  <c r="G278" i="5"/>
  <c r="N277" i="5"/>
  <c r="K277" i="5"/>
  <c r="J277" i="5"/>
  <c r="G277" i="5"/>
  <c r="N276" i="5"/>
  <c r="K276" i="5"/>
  <c r="J276" i="5"/>
  <c r="G276" i="5"/>
  <c r="N275" i="5"/>
  <c r="K275" i="5"/>
  <c r="J275" i="5"/>
  <c r="G275" i="5"/>
  <c r="N274" i="5"/>
  <c r="K274" i="5"/>
  <c r="J274" i="5"/>
  <c r="G274" i="5"/>
  <c r="N273" i="5"/>
  <c r="K273" i="5"/>
  <c r="J273" i="5"/>
  <c r="G273" i="5"/>
  <c r="N272" i="5"/>
  <c r="K272" i="5"/>
  <c r="J272" i="5"/>
  <c r="G272" i="5"/>
  <c r="N271" i="5"/>
  <c r="K271" i="5"/>
  <c r="J271" i="5"/>
  <c r="G271" i="5"/>
  <c r="N270" i="5"/>
  <c r="K270" i="5"/>
  <c r="J270" i="5"/>
  <c r="G270" i="5"/>
  <c r="N269" i="5"/>
  <c r="K269" i="5"/>
  <c r="J269" i="5"/>
  <c r="G269" i="5"/>
  <c r="N268" i="5"/>
  <c r="K268" i="5"/>
  <c r="J268" i="5"/>
  <c r="G268" i="5"/>
  <c r="N267" i="5"/>
  <c r="K267" i="5"/>
  <c r="J267" i="5"/>
  <c r="G267" i="5"/>
  <c r="N266" i="5"/>
  <c r="K266" i="5"/>
  <c r="J266" i="5"/>
  <c r="G266" i="5"/>
  <c r="N265" i="5"/>
  <c r="K265" i="5"/>
  <c r="J265" i="5"/>
  <c r="G265" i="5"/>
  <c r="N264" i="5"/>
  <c r="K264" i="5"/>
  <c r="J264" i="5"/>
  <c r="G264" i="5"/>
  <c r="N263" i="5"/>
  <c r="K263" i="5"/>
  <c r="J263" i="5"/>
  <c r="G263" i="5"/>
  <c r="N262" i="5"/>
  <c r="K262" i="5"/>
  <c r="J262" i="5"/>
  <c r="G262" i="5"/>
  <c r="N261" i="5"/>
  <c r="K261" i="5"/>
  <c r="J261" i="5"/>
  <c r="G261" i="5"/>
  <c r="K260" i="5"/>
  <c r="M260" i="5" s="1"/>
  <c r="J260" i="5"/>
  <c r="G260" i="5"/>
  <c r="N259" i="5"/>
  <c r="K259" i="5"/>
  <c r="J259" i="5"/>
  <c r="G259" i="5"/>
  <c r="N258" i="5"/>
  <c r="K258" i="5"/>
  <c r="J258" i="5"/>
  <c r="G258" i="5"/>
  <c r="N257" i="5"/>
  <c r="K257" i="5"/>
  <c r="J257" i="5"/>
  <c r="G257" i="5"/>
  <c r="N256" i="5"/>
  <c r="K256" i="5"/>
  <c r="J256" i="5"/>
  <c r="G256" i="5"/>
  <c r="N255" i="5"/>
  <c r="K255" i="5"/>
  <c r="J255" i="5"/>
  <c r="G255" i="5"/>
  <c r="K254" i="5"/>
  <c r="M254" i="5" s="1"/>
  <c r="J254" i="5"/>
  <c r="G254" i="5"/>
  <c r="N253" i="5"/>
  <c r="K253" i="5"/>
  <c r="J253" i="5"/>
  <c r="G253" i="5"/>
  <c r="N252" i="5"/>
  <c r="K252" i="5"/>
  <c r="J252" i="5"/>
  <c r="G252" i="5"/>
  <c r="N251" i="5"/>
  <c r="K251" i="5"/>
  <c r="J251" i="5"/>
  <c r="G251" i="5"/>
  <c r="K250" i="5"/>
  <c r="M250" i="5" s="1"/>
  <c r="J250" i="5"/>
  <c r="G250" i="5"/>
  <c r="N249" i="5"/>
  <c r="K249" i="5"/>
  <c r="J249" i="5"/>
  <c r="G249" i="5"/>
  <c r="N248" i="5"/>
  <c r="K248" i="5"/>
  <c r="J248" i="5"/>
  <c r="G248" i="5"/>
  <c r="K247" i="5"/>
  <c r="J247" i="5"/>
  <c r="G247" i="5"/>
  <c r="N246" i="5"/>
  <c r="K246" i="5"/>
  <c r="J246" i="5"/>
  <c r="G246" i="5"/>
  <c r="N245" i="5"/>
  <c r="K245" i="5"/>
  <c r="J245" i="5"/>
  <c r="G245" i="5"/>
  <c r="N244" i="5"/>
  <c r="K244" i="5"/>
  <c r="J244" i="5"/>
  <c r="G244" i="5"/>
  <c r="N243" i="5"/>
  <c r="K243" i="5"/>
  <c r="J243" i="5"/>
  <c r="G243" i="5"/>
  <c r="N242" i="5"/>
  <c r="K242" i="5"/>
  <c r="J242" i="5"/>
  <c r="G242" i="5"/>
  <c r="N241" i="5"/>
  <c r="K241" i="5"/>
  <c r="J241" i="5"/>
  <c r="G241" i="5"/>
  <c r="N240" i="5"/>
  <c r="K240" i="5"/>
  <c r="J240" i="5"/>
  <c r="G240" i="5"/>
  <c r="N239" i="5"/>
  <c r="K239" i="5"/>
  <c r="J239" i="5"/>
  <c r="G239" i="5"/>
  <c r="N238" i="5"/>
  <c r="K238" i="5"/>
  <c r="J238" i="5"/>
  <c r="G238" i="5"/>
  <c r="N237" i="5"/>
  <c r="K237" i="5"/>
  <c r="J237" i="5"/>
  <c r="G237" i="5"/>
  <c r="N236" i="5"/>
  <c r="K236" i="5"/>
  <c r="J236" i="5"/>
  <c r="G236" i="5"/>
  <c r="N235" i="5"/>
  <c r="K235" i="5"/>
  <c r="J235" i="5"/>
  <c r="G235" i="5"/>
  <c r="N234" i="5"/>
  <c r="K234" i="5"/>
  <c r="J234" i="5"/>
  <c r="G234" i="5"/>
  <c r="N233" i="5"/>
  <c r="K233" i="5"/>
  <c r="J233" i="5"/>
  <c r="G233" i="5"/>
  <c r="N232" i="5"/>
  <c r="K232" i="5"/>
  <c r="J232" i="5"/>
  <c r="G232" i="5"/>
  <c r="N231" i="5"/>
  <c r="K231" i="5"/>
  <c r="J231" i="5"/>
  <c r="G231" i="5"/>
  <c r="N230" i="5"/>
  <c r="K230" i="5"/>
  <c r="J230" i="5"/>
  <c r="G230" i="5"/>
  <c r="N229" i="5"/>
  <c r="K229" i="5"/>
  <c r="J229" i="5"/>
  <c r="G229" i="5"/>
  <c r="N228" i="5"/>
  <c r="K228" i="5"/>
  <c r="J228" i="5"/>
  <c r="G228" i="5"/>
  <c r="N227" i="5"/>
  <c r="K227" i="5"/>
  <c r="J227" i="5"/>
  <c r="G227" i="5"/>
  <c r="N226" i="5"/>
  <c r="K226" i="5"/>
  <c r="J226" i="5"/>
  <c r="G226" i="5"/>
  <c r="N225" i="5"/>
  <c r="K225" i="5"/>
  <c r="J225" i="5"/>
  <c r="G225" i="5"/>
  <c r="N224" i="5"/>
  <c r="K224" i="5"/>
  <c r="J224" i="5"/>
  <c r="G224" i="5"/>
  <c r="N223" i="5"/>
  <c r="K223" i="5"/>
  <c r="J223" i="5"/>
  <c r="G223" i="5"/>
  <c r="N222" i="5"/>
  <c r="K222" i="5"/>
  <c r="J222" i="5"/>
  <c r="G222" i="5"/>
  <c r="N221" i="5"/>
  <c r="K221" i="5"/>
  <c r="J221" i="5"/>
  <c r="G221" i="5"/>
  <c r="N220" i="5"/>
  <c r="K220" i="5"/>
  <c r="J220" i="5"/>
  <c r="G220" i="5"/>
  <c r="N219" i="5"/>
  <c r="K219" i="5"/>
  <c r="J219" i="5"/>
  <c r="G219" i="5"/>
  <c r="N218" i="5"/>
  <c r="K218" i="5"/>
  <c r="J218" i="5"/>
  <c r="G218" i="5"/>
  <c r="N217" i="5"/>
  <c r="K217" i="5"/>
  <c r="J217" i="5"/>
  <c r="G217" i="5"/>
  <c r="N216" i="5"/>
  <c r="K216" i="5"/>
  <c r="J216" i="5"/>
  <c r="G216" i="5"/>
  <c r="N215" i="5"/>
  <c r="K215" i="5"/>
  <c r="J215" i="5"/>
  <c r="G215" i="5"/>
  <c r="N214" i="5"/>
  <c r="K214" i="5"/>
  <c r="J214" i="5"/>
  <c r="G214" i="5"/>
  <c r="N213" i="5"/>
  <c r="K213" i="5"/>
  <c r="J213" i="5"/>
  <c r="G213" i="5"/>
  <c r="N212" i="5"/>
  <c r="K212" i="5"/>
  <c r="J212" i="5"/>
  <c r="G212" i="5"/>
  <c r="N211" i="5"/>
  <c r="K211" i="5"/>
  <c r="J211" i="5"/>
  <c r="G211" i="5"/>
  <c r="N210" i="5"/>
  <c r="K210" i="5"/>
  <c r="J210" i="5"/>
  <c r="G210" i="5"/>
  <c r="N209" i="5"/>
  <c r="K209" i="5"/>
  <c r="J209" i="5"/>
  <c r="G209" i="5"/>
  <c r="N208" i="5"/>
  <c r="K208" i="5"/>
  <c r="J208" i="5"/>
  <c r="G208" i="5"/>
  <c r="N207" i="5"/>
  <c r="K207" i="5"/>
  <c r="J207" i="5"/>
  <c r="G207" i="5"/>
  <c r="N206" i="5"/>
  <c r="K206" i="5"/>
  <c r="J206" i="5"/>
  <c r="G206" i="5"/>
  <c r="N205" i="5"/>
  <c r="K205" i="5"/>
  <c r="J205" i="5"/>
  <c r="G205" i="5"/>
  <c r="N204" i="5"/>
  <c r="K204" i="5"/>
  <c r="J204" i="5"/>
  <c r="G204" i="5"/>
  <c r="N203" i="5"/>
  <c r="K203" i="5"/>
  <c r="J203" i="5"/>
  <c r="G203" i="5"/>
  <c r="N202" i="5"/>
  <c r="K202" i="5"/>
  <c r="J202" i="5"/>
  <c r="G202" i="5"/>
  <c r="N201" i="5"/>
  <c r="K201" i="5"/>
  <c r="J201" i="5"/>
  <c r="G201" i="5"/>
  <c r="N200" i="5"/>
  <c r="K200" i="5"/>
  <c r="J200" i="5"/>
  <c r="G200" i="5"/>
  <c r="N199" i="5"/>
  <c r="K199" i="5"/>
  <c r="J199" i="5"/>
  <c r="G199" i="5"/>
  <c r="N198" i="5"/>
  <c r="K198" i="5"/>
  <c r="J198" i="5"/>
  <c r="G198" i="5"/>
  <c r="N197" i="5"/>
  <c r="K197" i="5"/>
  <c r="J197" i="5"/>
  <c r="G197" i="5"/>
  <c r="N196" i="5"/>
  <c r="K196" i="5"/>
  <c r="J196" i="5"/>
  <c r="G196" i="5"/>
  <c r="N195" i="5"/>
  <c r="K195" i="5"/>
  <c r="J195" i="5"/>
  <c r="G195" i="5"/>
  <c r="N194" i="5"/>
  <c r="K194" i="5"/>
  <c r="J194" i="5"/>
  <c r="G194" i="5"/>
  <c r="K193" i="5"/>
  <c r="M193" i="5" s="1"/>
  <c r="J193" i="5"/>
  <c r="G193" i="5"/>
  <c r="N192" i="5"/>
  <c r="K192" i="5"/>
  <c r="J192" i="5"/>
  <c r="G192" i="5"/>
  <c r="N190" i="5"/>
  <c r="K190" i="5"/>
  <c r="J190" i="5"/>
  <c r="G190" i="5"/>
  <c r="N189" i="5"/>
  <c r="K189" i="5"/>
  <c r="J189" i="5"/>
  <c r="G189" i="5"/>
  <c r="N188" i="5"/>
  <c r="K188" i="5"/>
  <c r="J188" i="5"/>
  <c r="G188" i="5"/>
  <c r="N187" i="5"/>
  <c r="K187" i="5"/>
  <c r="J187" i="5"/>
  <c r="G187" i="5"/>
  <c r="K186" i="5"/>
  <c r="M186" i="5" s="1"/>
  <c r="J186" i="5"/>
  <c r="G186" i="5"/>
  <c r="N185" i="5"/>
  <c r="K185" i="5"/>
  <c r="J185" i="5"/>
  <c r="G185" i="5"/>
  <c r="N184" i="5"/>
  <c r="J184" i="5"/>
  <c r="G184" i="5"/>
  <c r="N183" i="5"/>
  <c r="K183" i="5"/>
  <c r="J183" i="5"/>
  <c r="G183" i="5"/>
  <c r="K182" i="5"/>
  <c r="M182" i="5" s="1"/>
  <c r="J182" i="5"/>
  <c r="G182" i="5"/>
  <c r="N181" i="5"/>
  <c r="K181" i="5"/>
  <c r="J181" i="5"/>
  <c r="G181" i="5"/>
  <c r="N180" i="5"/>
  <c r="K180" i="5"/>
  <c r="J180" i="5"/>
  <c r="G180" i="5"/>
  <c r="N179" i="5"/>
  <c r="K179" i="5"/>
  <c r="J179" i="5"/>
  <c r="G179" i="5"/>
  <c r="N178" i="5"/>
  <c r="K178" i="5"/>
  <c r="J178" i="5"/>
  <c r="G178" i="5"/>
  <c r="N177" i="5"/>
  <c r="K177" i="5"/>
  <c r="J177" i="5"/>
  <c r="G177" i="5"/>
  <c r="N176" i="5"/>
  <c r="K176" i="5"/>
  <c r="J176" i="5"/>
  <c r="G176" i="5"/>
  <c r="N175" i="5"/>
  <c r="K175" i="5"/>
  <c r="J175" i="5"/>
  <c r="G175" i="5"/>
  <c r="K174" i="5"/>
  <c r="M174" i="5" s="1"/>
  <c r="J174" i="5"/>
  <c r="G174" i="5"/>
  <c r="N173" i="5"/>
  <c r="K173" i="5"/>
  <c r="J173" i="5"/>
  <c r="G173" i="5"/>
  <c r="N172" i="5"/>
  <c r="K172" i="5"/>
  <c r="J172" i="5"/>
  <c r="G172" i="5"/>
  <c r="N171" i="5"/>
  <c r="K171" i="5"/>
  <c r="J171" i="5"/>
  <c r="G171" i="5"/>
  <c r="K170" i="5"/>
  <c r="M170" i="5" s="1"/>
  <c r="J170" i="5"/>
  <c r="G170" i="5"/>
  <c r="N169" i="5"/>
  <c r="K169" i="5"/>
  <c r="J169" i="5"/>
  <c r="G169" i="5"/>
  <c r="N168" i="5"/>
  <c r="K168" i="5"/>
  <c r="J168" i="5"/>
  <c r="G168" i="5"/>
  <c r="K167" i="5"/>
  <c r="M167" i="5" s="1"/>
  <c r="J167" i="5"/>
  <c r="G167" i="5"/>
  <c r="N166" i="5"/>
  <c r="K166" i="5"/>
  <c r="J166" i="5"/>
  <c r="G166" i="5"/>
  <c r="N165" i="5"/>
  <c r="K165" i="5"/>
  <c r="J165" i="5"/>
  <c r="G165" i="5"/>
  <c r="N164" i="5"/>
  <c r="K164" i="5"/>
  <c r="J164" i="5"/>
  <c r="G164" i="5"/>
  <c r="N163" i="5"/>
  <c r="K163" i="5"/>
  <c r="J163" i="5"/>
  <c r="G163" i="5"/>
  <c r="N162" i="5"/>
  <c r="K162" i="5"/>
  <c r="J162" i="5"/>
  <c r="G162" i="5"/>
  <c r="N161" i="5"/>
  <c r="K161" i="5"/>
  <c r="J161" i="5"/>
  <c r="G161" i="5"/>
  <c r="N160" i="5"/>
  <c r="K160" i="5"/>
  <c r="J160" i="5"/>
  <c r="G160" i="5"/>
  <c r="N159" i="5"/>
  <c r="K159" i="5"/>
  <c r="J159" i="5"/>
  <c r="G159" i="5"/>
  <c r="N158" i="5"/>
  <c r="K158" i="5"/>
  <c r="J158" i="5"/>
  <c r="G158" i="5"/>
  <c r="N157" i="5"/>
  <c r="K157" i="5"/>
  <c r="J157" i="5"/>
  <c r="G157" i="5"/>
  <c r="N156" i="5"/>
  <c r="K156" i="5"/>
  <c r="J156" i="5"/>
  <c r="G156" i="5"/>
  <c r="N155" i="5"/>
  <c r="K155" i="5"/>
  <c r="J155" i="5"/>
  <c r="G155" i="5"/>
  <c r="N154" i="5"/>
  <c r="K154" i="5"/>
  <c r="J154" i="5"/>
  <c r="G154" i="5"/>
  <c r="N153" i="5"/>
  <c r="K153" i="5"/>
  <c r="J153" i="5"/>
  <c r="G153" i="5"/>
  <c r="N152" i="5"/>
  <c r="K152" i="5"/>
  <c r="J152" i="5"/>
  <c r="G152" i="5"/>
  <c r="N151" i="5"/>
  <c r="K151" i="5"/>
  <c r="J151" i="5"/>
  <c r="G151" i="5"/>
  <c r="N150" i="5"/>
  <c r="K150" i="5"/>
  <c r="J150" i="5"/>
  <c r="G150" i="5"/>
  <c r="N149" i="5"/>
  <c r="K149" i="5"/>
  <c r="J149" i="5"/>
  <c r="G149" i="5"/>
  <c r="N148" i="5"/>
  <c r="K148" i="5"/>
  <c r="J148" i="5"/>
  <c r="G148" i="5"/>
  <c r="N147" i="5"/>
  <c r="K147" i="5"/>
  <c r="J147" i="5"/>
  <c r="G147" i="5"/>
  <c r="N146" i="5"/>
  <c r="K146" i="5"/>
  <c r="J146" i="5"/>
  <c r="G146" i="5"/>
  <c r="N145" i="5"/>
  <c r="K145" i="5"/>
  <c r="J145" i="5"/>
  <c r="G145" i="5"/>
  <c r="N144" i="5"/>
  <c r="K144" i="5"/>
  <c r="J144" i="5"/>
  <c r="G144" i="5"/>
  <c r="N143" i="5"/>
  <c r="K143" i="5"/>
  <c r="J143" i="5"/>
  <c r="G143" i="5"/>
  <c r="N142" i="5"/>
  <c r="K142" i="5"/>
  <c r="J142" i="5"/>
  <c r="G142" i="5"/>
  <c r="N141" i="5"/>
  <c r="K141" i="5"/>
  <c r="J141" i="5"/>
  <c r="G141" i="5"/>
  <c r="N140" i="5"/>
  <c r="K140" i="5"/>
  <c r="J140" i="5"/>
  <c r="G140" i="5"/>
  <c r="N139" i="5"/>
  <c r="K139" i="5"/>
  <c r="J139" i="5"/>
  <c r="G139" i="5"/>
  <c r="N138" i="5"/>
  <c r="K138" i="5"/>
  <c r="J138" i="5"/>
  <c r="G138" i="5"/>
  <c r="N137" i="5"/>
  <c r="K137" i="5"/>
  <c r="J137" i="5"/>
  <c r="G137" i="5"/>
  <c r="N136" i="5"/>
  <c r="K136" i="5"/>
  <c r="J136" i="5"/>
  <c r="G136" i="5"/>
  <c r="N135" i="5"/>
  <c r="K135" i="5"/>
  <c r="J135" i="5"/>
  <c r="G135" i="5"/>
  <c r="K134" i="5"/>
  <c r="M134" i="5" s="1"/>
  <c r="J134" i="5"/>
  <c r="G134" i="5"/>
  <c r="N133" i="5"/>
  <c r="K133" i="5"/>
  <c r="J133" i="5"/>
  <c r="G133" i="5"/>
  <c r="K132" i="5"/>
  <c r="M132" i="5" s="1"/>
  <c r="J132" i="5"/>
  <c r="G132" i="5"/>
  <c r="K131" i="5"/>
  <c r="M131" i="5" s="1"/>
  <c r="J131" i="5"/>
  <c r="G131" i="5"/>
  <c r="N130" i="5"/>
  <c r="K130" i="5"/>
  <c r="J130" i="5"/>
  <c r="G130" i="5"/>
  <c r="N129" i="5"/>
  <c r="K129" i="5"/>
  <c r="J129" i="5"/>
  <c r="G129" i="5"/>
  <c r="N128" i="5"/>
  <c r="K128" i="5"/>
  <c r="J128" i="5"/>
  <c r="G128" i="5"/>
  <c r="N127" i="5"/>
  <c r="K127" i="5"/>
  <c r="J127" i="5"/>
  <c r="G127" i="5"/>
  <c r="K126" i="5"/>
  <c r="M126" i="5" s="1"/>
  <c r="J126" i="5"/>
  <c r="G126" i="5"/>
  <c r="N125" i="5"/>
  <c r="K125" i="5"/>
  <c r="J125" i="5"/>
  <c r="G125" i="5"/>
  <c r="N124" i="5"/>
  <c r="K124" i="5"/>
  <c r="J124" i="5"/>
  <c r="G124" i="5"/>
  <c r="N123" i="5"/>
  <c r="K123" i="5"/>
  <c r="J123" i="5"/>
  <c r="G123" i="5"/>
  <c r="N122" i="5"/>
  <c r="K122" i="5"/>
  <c r="J122" i="5"/>
  <c r="G122" i="5"/>
  <c r="N121" i="5"/>
  <c r="K121" i="5"/>
  <c r="J121" i="5"/>
  <c r="G121" i="5"/>
  <c r="N120" i="5"/>
  <c r="K120" i="5"/>
  <c r="J120" i="5"/>
  <c r="G120" i="5"/>
  <c r="N119" i="5"/>
  <c r="K119" i="5"/>
  <c r="J119" i="5"/>
  <c r="G119" i="5"/>
  <c r="K118" i="5"/>
  <c r="M118" i="5" s="1"/>
  <c r="J118" i="5"/>
  <c r="G118" i="5"/>
  <c r="K117" i="5"/>
  <c r="M117" i="5" s="1"/>
  <c r="J117" i="5"/>
  <c r="G117" i="5"/>
  <c r="K116" i="5"/>
  <c r="M116" i="5" s="1"/>
  <c r="J116" i="5"/>
  <c r="G116" i="5"/>
  <c r="N115" i="5"/>
  <c r="K115" i="5"/>
  <c r="J115" i="5"/>
  <c r="G115" i="5"/>
  <c r="N114" i="5"/>
  <c r="K114" i="5"/>
  <c r="J114" i="5"/>
  <c r="G114" i="5"/>
  <c r="N113" i="5"/>
  <c r="K113" i="5"/>
  <c r="J113" i="5"/>
  <c r="G113" i="5"/>
  <c r="N112" i="5"/>
  <c r="K112" i="5"/>
  <c r="J112" i="5"/>
  <c r="G112" i="5"/>
  <c r="N111" i="5"/>
  <c r="K111" i="5"/>
  <c r="J111" i="5"/>
  <c r="G111" i="5"/>
  <c r="N110" i="5"/>
  <c r="K110" i="5"/>
  <c r="J110" i="5"/>
  <c r="G110" i="5"/>
  <c r="N109" i="5"/>
  <c r="K109" i="5"/>
  <c r="J109" i="5"/>
  <c r="G109" i="5"/>
  <c r="K108" i="5"/>
  <c r="M108" i="5" s="1"/>
  <c r="J108" i="5"/>
  <c r="G108" i="5"/>
  <c r="N107" i="5"/>
  <c r="K107" i="5"/>
  <c r="J107" i="5"/>
  <c r="G107" i="5"/>
  <c r="N106" i="5"/>
  <c r="K106" i="5"/>
  <c r="J106" i="5"/>
  <c r="G106" i="5"/>
  <c r="N105" i="5"/>
  <c r="K105" i="5"/>
  <c r="J105" i="5"/>
  <c r="G105" i="5"/>
  <c r="N104" i="5"/>
  <c r="K104" i="5"/>
  <c r="J104" i="5"/>
  <c r="G104" i="5"/>
  <c r="N103" i="5"/>
  <c r="K103" i="5"/>
  <c r="J103" i="5"/>
  <c r="G103" i="5"/>
  <c r="N102" i="5"/>
  <c r="K102" i="5"/>
  <c r="J102" i="5"/>
  <c r="G102" i="5"/>
  <c r="N101" i="5"/>
  <c r="K101" i="5"/>
  <c r="J101" i="5"/>
  <c r="G101" i="5"/>
  <c r="N100" i="5"/>
  <c r="K100" i="5"/>
  <c r="J100" i="5"/>
  <c r="G100" i="5"/>
  <c r="N99" i="5"/>
  <c r="K99" i="5"/>
  <c r="J99" i="5"/>
  <c r="G99" i="5"/>
  <c r="N98" i="5"/>
  <c r="K98" i="5"/>
  <c r="J98" i="5"/>
  <c r="G98" i="5"/>
  <c r="N97" i="5"/>
  <c r="K97" i="5"/>
  <c r="J97" i="5"/>
  <c r="G97" i="5"/>
  <c r="N96" i="5"/>
  <c r="K96" i="5"/>
  <c r="J96" i="5"/>
  <c r="G96" i="5"/>
  <c r="N95" i="5"/>
  <c r="K95" i="5"/>
  <c r="J95" i="5"/>
  <c r="G95" i="5"/>
  <c r="N94" i="5"/>
  <c r="K94" i="5"/>
  <c r="J94" i="5"/>
  <c r="G94" i="5"/>
  <c r="N93" i="5"/>
  <c r="K93" i="5"/>
  <c r="J93" i="5"/>
  <c r="G93" i="5"/>
  <c r="N92" i="5"/>
  <c r="K92" i="5"/>
  <c r="J92" i="5"/>
  <c r="L92" i="5" s="1"/>
  <c r="N91" i="5"/>
  <c r="K91" i="5"/>
  <c r="J91" i="5"/>
  <c r="L91" i="5" s="1"/>
  <c r="N90" i="5"/>
  <c r="K90" i="5"/>
  <c r="J90" i="5"/>
  <c r="L90" i="5" s="1"/>
  <c r="N89" i="5"/>
  <c r="K89" i="5"/>
  <c r="J89" i="5"/>
  <c r="G89" i="5"/>
  <c r="N88" i="5"/>
  <c r="K88" i="5"/>
  <c r="J88" i="5"/>
  <c r="G88" i="5"/>
  <c r="N87" i="5"/>
  <c r="K87" i="5"/>
  <c r="J87" i="5"/>
  <c r="G87" i="5"/>
  <c r="N86" i="5"/>
  <c r="K86" i="5"/>
  <c r="J86" i="5"/>
  <c r="G86" i="5"/>
  <c r="N85" i="5"/>
  <c r="K85" i="5"/>
  <c r="J85" i="5"/>
  <c r="G85" i="5"/>
  <c r="N84" i="5"/>
  <c r="K84" i="5"/>
  <c r="J84" i="5"/>
  <c r="G84" i="5"/>
  <c r="N83" i="5"/>
  <c r="K83" i="5"/>
  <c r="J83" i="5"/>
  <c r="G83" i="5"/>
  <c r="N82" i="5"/>
  <c r="K82" i="5"/>
  <c r="J82" i="5"/>
  <c r="G82" i="5"/>
  <c r="N81" i="5"/>
  <c r="K81" i="5"/>
  <c r="J81" i="5"/>
  <c r="G81" i="5"/>
  <c r="N80" i="5"/>
  <c r="K80" i="5"/>
  <c r="J80" i="5"/>
  <c r="G80" i="5"/>
  <c r="N79" i="5"/>
  <c r="K79" i="5"/>
  <c r="J79" i="5"/>
  <c r="G79" i="5"/>
  <c r="N78" i="5"/>
  <c r="K78" i="5"/>
  <c r="J78" i="5"/>
  <c r="G78" i="5"/>
  <c r="N77" i="5"/>
  <c r="K77" i="5"/>
  <c r="J77" i="5"/>
  <c r="G77" i="5"/>
  <c r="N76" i="5"/>
  <c r="K76" i="5"/>
  <c r="J76" i="5"/>
  <c r="G76" i="5"/>
  <c r="N75" i="5"/>
  <c r="K75" i="5"/>
  <c r="J75" i="5"/>
  <c r="G75" i="5"/>
  <c r="N74" i="5"/>
  <c r="K74" i="5"/>
  <c r="J74" i="5"/>
  <c r="G74" i="5"/>
  <c r="N73" i="5"/>
  <c r="K73" i="5"/>
  <c r="J73" i="5"/>
  <c r="G73" i="5"/>
  <c r="N72" i="5"/>
  <c r="K72" i="5"/>
  <c r="J72" i="5"/>
  <c r="G72" i="5"/>
  <c r="N71" i="5"/>
  <c r="K71" i="5"/>
  <c r="J71" i="5"/>
  <c r="G71" i="5"/>
  <c r="N70" i="5"/>
  <c r="K70" i="5"/>
  <c r="J70" i="5"/>
  <c r="G70" i="5"/>
  <c r="N69" i="5"/>
  <c r="K69" i="5"/>
  <c r="J69" i="5"/>
  <c r="G69" i="5"/>
  <c r="N68" i="5"/>
  <c r="K68" i="5"/>
  <c r="J68" i="5"/>
  <c r="G68" i="5"/>
  <c r="N67" i="5"/>
  <c r="K67" i="5"/>
  <c r="J67" i="5"/>
  <c r="G67" i="5"/>
  <c r="N66" i="5"/>
  <c r="K66" i="5"/>
  <c r="J66" i="5"/>
  <c r="G66" i="5"/>
  <c r="N65" i="5"/>
  <c r="K65" i="5"/>
  <c r="J65" i="5"/>
  <c r="G65" i="5"/>
  <c r="N64" i="5"/>
  <c r="K64" i="5"/>
  <c r="J64" i="5"/>
  <c r="G64" i="5"/>
  <c r="N63" i="5"/>
  <c r="K63" i="5"/>
  <c r="J63" i="5"/>
  <c r="G63" i="5"/>
  <c r="N62" i="5"/>
  <c r="K62" i="5"/>
  <c r="J62" i="5"/>
  <c r="G62" i="5"/>
  <c r="N61" i="5"/>
  <c r="K61" i="5"/>
  <c r="J61" i="5"/>
  <c r="G61" i="5"/>
  <c r="N60" i="5"/>
  <c r="K60" i="5"/>
  <c r="J60" i="5"/>
  <c r="G60" i="5"/>
  <c r="N59" i="5"/>
  <c r="K59" i="5"/>
  <c r="J59" i="5"/>
  <c r="G59" i="5"/>
  <c r="N58" i="5"/>
  <c r="K58" i="5"/>
  <c r="J58" i="5"/>
  <c r="G58" i="5"/>
  <c r="N57" i="5"/>
  <c r="K57" i="5"/>
  <c r="J57" i="5"/>
  <c r="G57" i="5"/>
  <c r="N56" i="5"/>
  <c r="K56" i="5"/>
  <c r="J56" i="5"/>
  <c r="G56" i="5"/>
  <c r="N55" i="5"/>
  <c r="K55" i="5"/>
  <c r="J55" i="5"/>
  <c r="G55" i="5"/>
  <c r="N54" i="5"/>
  <c r="K54" i="5"/>
  <c r="J54" i="5"/>
  <c r="G54" i="5"/>
  <c r="N53" i="5"/>
  <c r="K53" i="5"/>
  <c r="J53" i="5"/>
  <c r="G53" i="5"/>
  <c r="N52" i="5"/>
  <c r="K52" i="5"/>
  <c r="J52" i="5"/>
  <c r="G52" i="5"/>
  <c r="N51" i="5"/>
  <c r="K51" i="5"/>
  <c r="J51" i="5"/>
  <c r="G51" i="5"/>
  <c r="N50" i="5"/>
  <c r="K50" i="5"/>
  <c r="J50" i="5"/>
  <c r="G50" i="5"/>
  <c r="N49" i="5"/>
  <c r="K49" i="5"/>
  <c r="J49" i="5"/>
  <c r="G49" i="5"/>
  <c r="N48" i="5"/>
  <c r="K48" i="5"/>
  <c r="J48" i="5"/>
  <c r="G48" i="5"/>
  <c r="N47" i="5"/>
  <c r="K47" i="5"/>
  <c r="J47" i="5"/>
  <c r="G47" i="5"/>
  <c r="N46" i="5"/>
  <c r="K46" i="5"/>
  <c r="J46" i="5"/>
  <c r="G46" i="5"/>
  <c r="K45" i="5"/>
  <c r="M45" i="5" s="1"/>
  <c r="J45" i="5"/>
  <c r="G45" i="5"/>
  <c r="K44" i="5"/>
  <c r="M44" i="5" s="1"/>
  <c r="J44" i="5"/>
  <c r="G44" i="5"/>
  <c r="N43" i="5"/>
  <c r="K43" i="5"/>
  <c r="J43" i="5"/>
  <c r="G43" i="5"/>
  <c r="N42" i="5"/>
  <c r="K42" i="5"/>
  <c r="J42" i="5"/>
  <c r="G42" i="5"/>
  <c r="N41" i="5"/>
  <c r="K41" i="5"/>
  <c r="J41" i="5"/>
  <c r="G41" i="5"/>
  <c r="N40" i="5"/>
  <c r="K40" i="5"/>
  <c r="J40" i="5"/>
  <c r="G40" i="5"/>
  <c r="N39" i="5"/>
  <c r="K39" i="5"/>
  <c r="J39" i="5"/>
  <c r="G39" i="5"/>
  <c r="N38" i="5"/>
  <c r="K38" i="5"/>
  <c r="J38" i="5"/>
  <c r="G38" i="5"/>
  <c r="N37" i="5"/>
  <c r="K37" i="5"/>
  <c r="J37" i="5"/>
  <c r="G37" i="5"/>
  <c r="N36" i="5"/>
  <c r="K36" i="5"/>
  <c r="J36" i="5"/>
  <c r="G36" i="5"/>
  <c r="N35" i="5"/>
  <c r="K35" i="5"/>
  <c r="J35" i="5"/>
  <c r="G35" i="5"/>
  <c r="N34" i="5"/>
  <c r="K34" i="5"/>
  <c r="J34" i="5"/>
  <c r="G34" i="5"/>
  <c r="N33" i="5"/>
  <c r="K33" i="5"/>
  <c r="J33" i="5"/>
  <c r="G33" i="5"/>
  <c r="N32" i="5"/>
  <c r="K32" i="5"/>
  <c r="J32" i="5"/>
  <c r="G32" i="5"/>
  <c r="N31" i="5"/>
  <c r="K31" i="5"/>
  <c r="J31" i="5"/>
  <c r="G31" i="5"/>
  <c r="N30" i="5"/>
  <c r="K30" i="5"/>
  <c r="J30" i="5"/>
  <c r="G30" i="5"/>
  <c r="N29" i="5"/>
  <c r="K29" i="5"/>
  <c r="J29" i="5"/>
  <c r="G29" i="5"/>
  <c r="N28" i="5"/>
  <c r="K28" i="5"/>
  <c r="J28" i="5"/>
  <c r="G28" i="5"/>
  <c r="N27" i="5"/>
  <c r="K27" i="5"/>
  <c r="J27" i="5"/>
  <c r="G27" i="5"/>
  <c r="N26" i="5"/>
  <c r="K26" i="5"/>
  <c r="J26" i="5"/>
  <c r="G26" i="5"/>
  <c r="N25" i="5"/>
  <c r="K25" i="5"/>
  <c r="J25" i="5"/>
  <c r="G25" i="5"/>
  <c r="N24" i="5"/>
  <c r="K24" i="5"/>
  <c r="J24" i="5"/>
  <c r="G24" i="5"/>
  <c r="N23" i="5"/>
  <c r="K23" i="5"/>
  <c r="J23" i="5"/>
  <c r="G23" i="5"/>
  <c r="N22" i="5"/>
  <c r="K22" i="5"/>
  <c r="J22" i="5"/>
  <c r="G22" i="5"/>
  <c r="N21" i="5"/>
  <c r="K21" i="5"/>
  <c r="J21" i="5"/>
  <c r="G21" i="5"/>
  <c r="N20" i="5"/>
  <c r="K20" i="5"/>
  <c r="J20" i="5"/>
  <c r="G20" i="5"/>
  <c r="N19" i="5"/>
  <c r="K19" i="5"/>
  <c r="J19" i="5"/>
  <c r="G19" i="5"/>
  <c r="N18" i="5"/>
  <c r="K18" i="5"/>
  <c r="J18" i="5"/>
  <c r="G18" i="5"/>
  <c r="N17" i="5"/>
  <c r="K17" i="5"/>
  <c r="J17" i="5"/>
  <c r="G17" i="5"/>
  <c r="N16" i="5"/>
  <c r="K16" i="5"/>
  <c r="J16" i="5"/>
  <c r="G16" i="5"/>
  <c r="K15" i="5"/>
  <c r="M15" i="5" s="1"/>
  <c r="J15" i="5"/>
  <c r="G15" i="5"/>
  <c r="K14" i="5"/>
  <c r="M14" i="5" s="1"/>
  <c r="J14" i="5"/>
  <c r="G14" i="5"/>
  <c r="N13" i="5"/>
  <c r="K13" i="5"/>
  <c r="J13" i="5"/>
  <c r="G13" i="5"/>
  <c r="N12" i="5"/>
  <c r="K12" i="5"/>
  <c r="J12" i="5"/>
  <c r="G12" i="5"/>
  <c r="N11" i="5"/>
  <c r="K11" i="5"/>
  <c r="J11" i="5"/>
  <c r="G11" i="5"/>
  <c r="K10" i="5"/>
  <c r="M10" i="5" s="1"/>
  <c r="J10" i="5"/>
  <c r="G10" i="5"/>
  <c r="N9" i="5"/>
  <c r="K9" i="5"/>
  <c r="J9" i="5"/>
  <c r="G9" i="5"/>
  <c r="N8" i="5"/>
  <c r="K8" i="5"/>
  <c r="J8" i="5"/>
  <c r="G8" i="5"/>
  <c r="N7" i="5"/>
  <c r="K7" i="5"/>
  <c r="J7" i="5"/>
  <c r="G7" i="5"/>
  <c r="N6" i="5"/>
  <c r="K6" i="5"/>
  <c r="J6" i="5"/>
  <c r="G6" i="5"/>
  <c r="K5" i="5"/>
  <c r="M5" i="5" s="1"/>
  <c r="J5" i="5"/>
  <c r="G5" i="5"/>
  <c r="T278" i="5" l="1"/>
  <c r="T280" i="5"/>
  <c r="T277" i="5"/>
  <c r="T245" i="5"/>
  <c r="T243" i="5"/>
  <c r="T241" i="5"/>
  <c r="T239" i="5"/>
  <c r="T237" i="5"/>
  <c r="T235" i="5"/>
  <c r="T233" i="5"/>
  <c r="T231" i="5"/>
  <c r="T229" i="5"/>
  <c r="T227" i="5"/>
  <c r="T279" i="5"/>
  <c r="T242" i="5"/>
  <c r="T238" i="5"/>
  <c r="T234" i="5"/>
  <c r="T230" i="5"/>
  <c r="T226" i="5"/>
  <c r="T281" i="5"/>
  <c r="T244" i="5"/>
  <c r="T240" i="5"/>
  <c r="T236" i="5"/>
  <c r="T232" i="5"/>
  <c r="T228" i="5"/>
  <c r="N118" i="5"/>
  <c r="U118" i="5"/>
  <c r="N131" i="5"/>
  <c r="U131" i="5"/>
  <c r="N134" i="5"/>
  <c r="U134" i="5"/>
  <c r="N167" i="5"/>
  <c r="U167" i="5"/>
  <c r="N250" i="5"/>
  <c r="U250" i="5"/>
  <c r="N254" i="5"/>
  <c r="U254" i="5"/>
  <c r="N260" i="5"/>
  <c r="U260" i="5"/>
  <c r="N305" i="5"/>
  <c r="U305" i="5"/>
  <c r="N323" i="5"/>
  <c r="U323" i="5"/>
  <c r="N327" i="5"/>
  <c r="U327" i="5"/>
  <c r="N337" i="5"/>
  <c r="U337" i="5"/>
  <c r="N355" i="5"/>
  <c r="U355" i="5"/>
  <c r="N357" i="5"/>
  <c r="U357" i="5"/>
  <c r="N372" i="5"/>
  <c r="U372" i="5"/>
  <c r="N383" i="5"/>
  <c r="U383" i="5"/>
  <c r="N389" i="5"/>
  <c r="U389" i="5"/>
  <c r="N116" i="5"/>
  <c r="U116" i="5"/>
  <c r="N117" i="5"/>
  <c r="U117" i="5"/>
  <c r="N126" i="5"/>
  <c r="U126" i="5"/>
  <c r="N132" i="5"/>
  <c r="U132" i="5"/>
  <c r="N170" i="5"/>
  <c r="U170" i="5"/>
  <c r="N174" i="5"/>
  <c r="U174" i="5"/>
  <c r="N182" i="5"/>
  <c r="U182" i="5"/>
  <c r="N186" i="5"/>
  <c r="U186" i="5"/>
  <c r="N193" i="5"/>
  <c r="U193" i="5"/>
  <c r="N350" i="5"/>
  <c r="U350" i="5"/>
  <c r="N353" i="5"/>
  <c r="U353" i="5"/>
  <c r="N354" i="5"/>
  <c r="U354" i="5"/>
  <c r="N358" i="5"/>
  <c r="U358" i="5"/>
  <c r="N374" i="5"/>
  <c r="U374" i="5"/>
  <c r="N375" i="5"/>
  <c r="U375" i="5"/>
  <c r="N378" i="5"/>
  <c r="U378" i="5"/>
  <c r="N379" i="5"/>
  <c r="U379" i="5"/>
  <c r="N380" i="5"/>
  <c r="U380" i="5"/>
  <c r="N10" i="5"/>
  <c r="U10" i="5"/>
  <c r="N14" i="5"/>
  <c r="U14" i="5"/>
  <c r="N15" i="5"/>
  <c r="U15" i="5"/>
  <c r="N44" i="5"/>
  <c r="U44" i="5"/>
  <c r="N45" i="5"/>
  <c r="U45" i="5"/>
  <c r="N5" i="5"/>
  <c r="U5" i="5"/>
  <c r="N108" i="5"/>
  <c r="U108" i="5"/>
  <c r="L112" i="5"/>
  <c r="L113" i="5"/>
  <c r="L114" i="5"/>
  <c r="L116" i="5"/>
  <c r="L117" i="5"/>
  <c r="L119" i="5"/>
  <c r="L121" i="5"/>
  <c r="L122" i="5"/>
  <c r="L124" i="5"/>
  <c r="L126" i="5"/>
  <c r="L127" i="5"/>
  <c r="L129" i="5"/>
  <c r="L130" i="5"/>
  <c r="L132" i="5"/>
  <c r="L134" i="5"/>
  <c r="L136" i="5"/>
  <c r="L138" i="5"/>
  <c r="L140" i="5"/>
  <c r="L143" i="5"/>
  <c r="L146" i="5"/>
  <c r="L148" i="5"/>
  <c r="L150" i="5"/>
  <c r="L152" i="5"/>
  <c r="L154" i="5"/>
  <c r="L156" i="5"/>
  <c r="L158" i="5"/>
  <c r="L160" i="5"/>
  <c r="L162" i="5"/>
  <c r="L164" i="5"/>
  <c r="L166" i="5"/>
  <c r="L168" i="5"/>
  <c r="L170" i="5"/>
  <c r="L173" i="5"/>
  <c r="L175" i="5"/>
  <c r="L177" i="5"/>
  <c r="L179" i="5"/>
  <c r="L180" i="5"/>
  <c r="L283" i="5"/>
  <c r="L285" i="5"/>
  <c r="L286" i="5"/>
  <c r="L287" i="5"/>
  <c r="L289" i="5"/>
  <c r="L291" i="5"/>
  <c r="L294" i="5"/>
  <c r="L295" i="5"/>
  <c r="L298" i="5"/>
  <c r="L302" i="5"/>
  <c r="L305" i="5"/>
  <c r="L307" i="5"/>
  <c r="L309" i="5"/>
  <c r="L312" i="5"/>
  <c r="L314" i="5"/>
  <c r="L315" i="5"/>
  <c r="L316" i="5"/>
  <c r="L318" i="5"/>
  <c r="L320" i="5"/>
  <c r="L354" i="5"/>
  <c r="L358" i="5"/>
  <c r="L359" i="5"/>
  <c r="L360" i="5"/>
  <c r="L363" i="5"/>
  <c r="L365" i="5"/>
  <c r="L367" i="5"/>
  <c r="L370" i="5"/>
  <c r="L6" i="5"/>
  <c r="L8" i="5"/>
  <c r="L9" i="5"/>
  <c r="L10" i="5"/>
  <c r="L11" i="5"/>
  <c r="L383" i="5"/>
  <c r="L385" i="5"/>
  <c r="L388" i="5"/>
  <c r="L5" i="5"/>
  <c r="L13" i="5"/>
  <c r="L17" i="5"/>
  <c r="L18" i="5"/>
  <c r="L20" i="5"/>
  <c r="L22" i="5"/>
  <c r="L24" i="5"/>
  <c r="L26" i="5"/>
  <c r="L28" i="5"/>
  <c r="L30" i="5"/>
  <c r="L32" i="5"/>
  <c r="L37" i="5"/>
  <c r="L41" i="5"/>
  <c r="L44" i="5"/>
  <c r="L45" i="5"/>
  <c r="L47" i="5"/>
  <c r="L49" i="5"/>
  <c r="L51" i="5"/>
  <c r="L53" i="5"/>
  <c r="L54" i="5"/>
  <c r="L56" i="5"/>
  <c r="L58" i="5"/>
  <c r="L59" i="5"/>
  <c r="L61" i="5"/>
  <c r="L63" i="5"/>
  <c r="L65" i="5"/>
  <c r="L67" i="5"/>
  <c r="L69" i="5"/>
  <c r="L71" i="5"/>
  <c r="L73" i="5"/>
  <c r="L79" i="5"/>
  <c r="L80" i="5"/>
  <c r="L81" i="5"/>
  <c r="L83" i="5"/>
  <c r="L87" i="5"/>
  <c r="L88" i="5"/>
  <c r="L89" i="5"/>
  <c r="L94" i="5"/>
  <c r="L95" i="5"/>
  <c r="L97" i="5"/>
  <c r="L99" i="5"/>
  <c r="L100" i="5"/>
  <c r="L102" i="5"/>
  <c r="L103" i="5"/>
  <c r="L106" i="5"/>
  <c r="L107" i="5"/>
  <c r="L183" i="5"/>
  <c r="L184" i="5"/>
  <c r="L185" i="5"/>
  <c r="L187" i="5"/>
  <c r="L189" i="5"/>
  <c r="L193" i="5"/>
  <c r="L194" i="5"/>
  <c r="L196" i="5"/>
  <c r="L198" i="5"/>
  <c r="L200" i="5"/>
  <c r="L202" i="5"/>
  <c r="L204" i="5"/>
  <c r="L206" i="5"/>
  <c r="L208" i="5"/>
  <c r="L210" i="5"/>
  <c r="L213" i="5"/>
  <c r="L215" i="5"/>
  <c r="L216" i="5"/>
  <c r="L219" i="5"/>
  <c r="L221" i="5"/>
  <c r="L223" i="5"/>
  <c r="L224" i="5"/>
  <c r="L226" i="5"/>
  <c r="L228" i="5"/>
  <c r="L229" i="5"/>
  <c r="L231" i="5"/>
  <c r="L232" i="5"/>
  <c r="L233" i="5"/>
  <c r="L235" i="5"/>
  <c r="L236" i="5"/>
  <c r="L238" i="5"/>
  <c r="L241" i="5"/>
  <c r="L243" i="5"/>
  <c r="L245" i="5"/>
  <c r="L246" i="5"/>
  <c r="L247" i="5"/>
  <c r="L249" i="5"/>
  <c r="L251" i="5"/>
  <c r="L252" i="5"/>
  <c r="L254" i="5"/>
  <c r="L256" i="5"/>
  <c r="L264" i="5"/>
  <c r="L265" i="5"/>
  <c r="L267" i="5"/>
  <c r="L269" i="5"/>
  <c r="L270" i="5"/>
  <c r="L272" i="5"/>
  <c r="L273" i="5"/>
  <c r="L275" i="5"/>
  <c r="L277" i="5"/>
  <c r="L279" i="5"/>
  <c r="L281" i="5"/>
  <c r="L323" i="5"/>
  <c r="L324" i="5"/>
  <c r="L325" i="5"/>
  <c r="L329" i="5"/>
  <c r="L331" i="5"/>
  <c r="L335" i="5"/>
  <c r="L340" i="5"/>
  <c r="L341" i="5"/>
  <c r="L342" i="5"/>
  <c r="L344" i="5"/>
  <c r="L345" i="5"/>
  <c r="L347" i="5"/>
  <c r="L348" i="5"/>
  <c r="L349" i="5"/>
  <c r="L350" i="5"/>
  <c r="L351" i="5"/>
  <c r="L353" i="5"/>
  <c r="L371" i="5"/>
  <c r="L377" i="5"/>
  <c r="L381" i="5"/>
  <c r="L7" i="5"/>
  <c r="L12" i="5"/>
  <c r="L14" i="5"/>
  <c r="L15" i="5"/>
  <c r="L16" i="5"/>
  <c r="L19" i="5"/>
  <c r="L21" i="5"/>
  <c r="L23" i="5"/>
  <c r="L25" i="5"/>
  <c r="L27" i="5"/>
  <c r="L29" i="5"/>
  <c r="L31" i="5"/>
  <c r="L33" i="5"/>
  <c r="L34" i="5"/>
  <c r="L35" i="5"/>
  <c r="L36" i="5"/>
  <c r="L38" i="5"/>
  <c r="L39" i="5"/>
  <c r="L40" i="5"/>
  <c r="L42" i="5"/>
  <c r="L43" i="5"/>
  <c r="L46" i="5"/>
  <c r="L48" i="5"/>
  <c r="L50" i="5"/>
  <c r="L52" i="5"/>
  <c r="L55" i="5"/>
  <c r="L57" i="5"/>
  <c r="L60" i="5"/>
  <c r="L62" i="5"/>
  <c r="L64" i="5"/>
  <c r="L66" i="5"/>
  <c r="L68" i="5"/>
  <c r="L70" i="5"/>
  <c r="L72" i="5"/>
  <c r="L74" i="5"/>
  <c r="L75" i="5"/>
  <c r="L76" i="5"/>
  <c r="L77" i="5"/>
  <c r="L78" i="5"/>
  <c r="L82" i="5"/>
  <c r="L84" i="5"/>
  <c r="L85" i="5"/>
  <c r="L86" i="5"/>
  <c r="L93" i="5"/>
  <c r="L96" i="5"/>
  <c r="L98" i="5"/>
  <c r="L101" i="5"/>
  <c r="L104" i="5"/>
  <c r="L105" i="5"/>
  <c r="L108" i="5"/>
  <c r="L109" i="5"/>
  <c r="L110" i="5"/>
  <c r="L111" i="5"/>
  <c r="L115" i="5"/>
  <c r="L118" i="5"/>
  <c r="L120" i="5"/>
  <c r="L123" i="5"/>
  <c r="L125" i="5"/>
  <c r="L128" i="5"/>
  <c r="L131" i="5"/>
  <c r="L133" i="5"/>
  <c r="L135" i="5"/>
  <c r="L137" i="5"/>
  <c r="L139" i="5"/>
  <c r="L141" i="5"/>
  <c r="L142" i="5"/>
  <c r="L144" i="5"/>
  <c r="L145" i="5"/>
  <c r="L147" i="5"/>
  <c r="L149" i="5"/>
  <c r="L151" i="5"/>
  <c r="L153" i="5"/>
  <c r="L155" i="5"/>
  <c r="L157" i="5"/>
  <c r="L159" i="5"/>
  <c r="L161" i="5"/>
  <c r="L163" i="5"/>
  <c r="L165" i="5"/>
  <c r="L167" i="5"/>
  <c r="L169" i="5"/>
  <c r="L171" i="5"/>
  <c r="L172" i="5"/>
  <c r="L174" i="5"/>
  <c r="L176" i="5"/>
  <c r="L178" i="5"/>
  <c r="L181" i="5"/>
  <c r="L182" i="5"/>
  <c r="L186" i="5"/>
  <c r="L188" i="5"/>
  <c r="L190" i="5"/>
  <c r="L192" i="5"/>
  <c r="L195" i="5"/>
  <c r="L197" i="5"/>
  <c r="L199" i="5"/>
  <c r="L201" i="5"/>
  <c r="L203" i="5"/>
  <c r="L205" i="5"/>
  <c r="L207" i="5"/>
  <c r="L209" i="5"/>
  <c r="L211" i="5"/>
  <c r="L212" i="5"/>
  <c r="L214" i="5"/>
  <c r="L217" i="5"/>
  <c r="L218" i="5"/>
  <c r="L220" i="5"/>
  <c r="L222" i="5"/>
  <c r="L225" i="5"/>
  <c r="L227" i="5"/>
  <c r="L230" i="5"/>
  <c r="L234" i="5"/>
  <c r="L237" i="5"/>
  <c r="L239" i="5"/>
  <c r="L240" i="5"/>
  <c r="L242" i="5"/>
  <c r="L244" i="5"/>
  <c r="L248" i="5"/>
  <c r="L250" i="5"/>
  <c r="L253" i="5"/>
  <c r="L255" i="5"/>
  <c r="L257" i="5"/>
  <c r="L258" i="5"/>
  <c r="L259" i="5"/>
  <c r="L260" i="5"/>
  <c r="L261" i="5"/>
  <c r="L262" i="5"/>
  <c r="L263" i="5"/>
  <c r="L266" i="5"/>
  <c r="L268" i="5"/>
  <c r="L271" i="5"/>
  <c r="L274" i="5"/>
  <c r="L276" i="5"/>
  <c r="L278" i="5"/>
  <c r="L280" i="5"/>
  <c r="L282" i="5"/>
  <c r="L284" i="5"/>
  <c r="L288" i="5"/>
  <c r="L290" i="5"/>
  <c r="L292" i="5"/>
  <c r="L293" i="5"/>
  <c r="L296" i="5"/>
  <c r="L297" i="5"/>
  <c r="L299" i="5"/>
  <c r="L300" i="5"/>
  <c r="L301" i="5"/>
  <c r="L303" i="5"/>
  <c r="L304" i="5"/>
  <c r="L306" i="5"/>
  <c r="L308" i="5"/>
  <c r="L310" i="5"/>
  <c r="L311" i="5"/>
  <c r="L313" i="5"/>
  <c r="L317" i="5"/>
  <c r="L321" i="5"/>
  <c r="L322" i="5"/>
  <c r="L326" i="5"/>
  <c r="L327" i="5"/>
  <c r="L328" i="5"/>
  <c r="L330" i="5"/>
  <c r="L332" i="5"/>
  <c r="L334" i="5"/>
  <c r="L336" i="5"/>
  <c r="L337" i="5"/>
  <c r="L338" i="5"/>
  <c r="L339" i="5"/>
  <c r="L343" i="5"/>
  <c r="L346" i="5"/>
  <c r="L352" i="5"/>
  <c r="L355" i="5"/>
  <c r="L356" i="5"/>
  <c r="L357" i="5"/>
  <c r="L361" i="5"/>
  <c r="L362" i="5"/>
  <c r="L364" i="5"/>
  <c r="L366" i="5"/>
  <c r="L368" i="5"/>
  <c r="L369" i="5"/>
  <c r="L372" i="5"/>
  <c r="L373" i="5"/>
  <c r="L374" i="5"/>
  <c r="L375" i="5"/>
  <c r="L376" i="5"/>
  <c r="L378" i="5"/>
  <c r="L379" i="5"/>
  <c r="L380" i="5"/>
  <c r="L382" i="5"/>
  <c r="L384" i="5"/>
  <c r="L386" i="5"/>
  <c r="L387" i="5"/>
  <c r="L389" i="5"/>
  <c r="W108" i="5" l="1"/>
  <c r="W5" i="5"/>
  <c r="W45" i="5"/>
  <c r="W44" i="5"/>
  <c r="W15" i="5"/>
  <c r="W14" i="5"/>
  <c r="W10" i="5"/>
  <c r="W193" i="5"/>
  <c r="W186" i="5"/>
  <c r="W182" i="5"/>
  <c r="W174" i="5"/>
  <c r="W170" i="5"/>
  <c r="W132" i="5"/>
  <c r="W126" i="5"/>
  <c r="W117" i="5"/>
  <c r="W116" i="5"/>
  <c r="W327" i="5"/>
  <c r="V327" i="5" s="1"/>
  <c r="T327" i="5" s="1"/>
  <c r="W323" i="5"/>
  <c r="W260" i="5"/>
  <c r="W254" i="5"/>
  <c r="W250" i="5"/>
  <c r="W167" i="5"/>
  <c r="W134" i="5"/>
  <c r="W131" i="5"/>
  <c r="W118" i="5"/>
  <c r="W380" i="5"/>
  <c r="W379" i="5"/>
  <c r="W378" i="5"/>
  <c r="W375" i="5"/>
  <c r="W374" i="5"/>
  <c r="W358" i="5"/>
  <c r="W354" i="5"/>
  <c r="W353" i="5"/>
  <c r="W350" i="5"/>
  <c r="W389" i="5"/>
  <c r="W383" i="5"/>
  <c r="W372" i="5"/>
  <c r="W357" i="5"/>
  <c r="W355" i="5"/>
  <c r="W337" i="5"/>
  <c r="W305" i="5"/>
  <c r="V323" i="5"/>
  <c r="T323" i="5" s="1"/>
  <c r="V337" i="5" l="1"/>
  <c r="V357" i="5"/>
  <c r="V350" i="5"/>
  <c r="V354" i="5"/>
  <c r="V374" i="5"/>
  <c r="V378" i="5"/>
  <c r="V380" i="5"/>
  <c r="V118" i="5"/>
  <c r="V131" i="5"/>
  <c r="V134" i="5"/>
  <c r="V167" i="5"/>
  <c r="V250" i="5"/>
  <c r="V254" i="5"/>
  <c r="V260" i="5"/>
  <c r="V10" i="5"/>
  <c r="V14" i="5"/>
  <c r="V15" i="5"/>
  <c r="V44" i="5"/>
  <c r="V108" i="5"/>
  <c r="V305" i="5"/>
  <c r="V355" i="5"/>
  <c r="V372" i="5"/>
  <c r="V389" i="5"/>
  <c r="V353" i="5"/>
  <c r="V358" i="5"/>
  <c r="V375" i="5"/>
  <c r="V379" i="5"/>
  <c r="V116" i="5"/>
  <c r="V117" i="5"/>
  <c r="V126" i="5"/>
  <c r="V132" i="5"/>
  <c r="V170" i="5"/>
  <c r="V174" i="5"/>
  <c r="V182" i="5"/>
  <c r="V186" i="5"/>
  <c r="V193" i="5"/>
  <c r="V383" i="5"/>
  <c r="V45" i="5"/>
  <c r="W392" i="5"/>
  <c r="V5" i="5"/>
  <c r="T45" i="5" l="1"/>
  <c r="T383" i="5"/>
  <c r="T193" i="5"/>
  <c r="T182" i="5"/>
  <c r="T174" i="5"/>
  <c r="T132" i="5"/>
  <c r="T126" i="5"/>
  <c r="T117" i="5"/>
  <c r="T379" i="5"/>
  <c r="T375" i="5"/>
  <c r="T358" i="5"/>
  <c r="T389" i="5"/>
  <c r="T372" i="5"/>
  <c r="T355" i="5"/>
  <c r="T305" i="5"/>
  <c r="T254" i="5"/>
  <c r="T44" i="5"/>
  <c r="T15" i="5"/>
  <c r="T14" i="5"/>
  <c r="T10" i="5"/>
  <c r="T186" i="5"/>
  <c r="T170" i="5"/>
  <c r="T116" i="5"/>
  <c r="T353" i="5"/>
  <c r="T108" i="5"/>
  <c r="T260" i="5"/>
  <c r="T250" i="5"/>
  <c r="T167" i="5"/>
  <c r="T134" i="5"/>
  <c r="T131" i="5"/>
  <c r="T118" i="5"/>
  <c r="T380" i="5"/>
  <c r="T378" i="5"/>
  <c r="T374" i="5"/>
  <c r="T354" i="5"/>
  <c r="T350" i="5"/>
  <c r="T357" i="5"/>
  <c r="T337" i="5"/>
</calcChain>
</file>

<file path=xl/sharedStrings.xml><?xml version="1.0" encoding="utf-8"?>
<sst xmlns="http://schemas.openxmlformats.org/spreadsheetml/2006/main" count="2029" uniqueCount="614">
  <si>
    <t>№ п/п</t>
  </si>
  <si>
    <t>Единица измерения</t>
  </si>
  <si>
    <t>Количество в ед.измерения</t>
  </si>
  <si>
    <t>Сумма на 2021 г.</t>
  </si>
  <si>
    <t>комплект</t>
  </si>
  <si>
    <t>набор</t>
  </si>
  <si>
    <t>флакон</t>
  </si>
  <si>
    <t>кг</t>
  </si>
  <si>
    <t>шт</t>
  </si>
  <si>
    <t>фл</t>
  </si>
  <si>
    <t>фл.</t>
  </si>
  <si>
    <t xml:space="preserve"> цена</t>
  </si>
  <si>
    <t>Диагностические тест-полосы для определения уровня сахара в крови</t>
  </si>
  <si>
    <t>уп</t>
  </si>
  <si>
    <t>Пробоотборник (Ланцеты Accu-Chek Safe-T-Pro Plus №200)</t>
  </si>
  <si>
    <t>ЛОТ:Диагностические тест- полосы  к  экспресс -  анализатору крови ABK Care Multi</t>
  </si>
  <si>
    <t>к  анализатору  глюкозы ABK Care Multi,№50 шт/уп</t>
  </si>
  <si>
    <t>Контрольный раствор глюкозы</t>
  </si>
  <si>
    <t>к  анализатору ABK Care Multi</t>
  </si>
  <si>
    <t>Диагностические  агенты,  Диагностикумы,  Сыворотки,  Антигены.</t>
  </si>
  <si>
    <t xml:space="preserve">Антиген кардиолипиновый  </t>
  </si>
  <si>
    <t>Гемолитическая сыворотка диагностическая 2 мл №10</t>
  </si>
  <si>
    <t xml:space="preserve"> диагностическая 2 мл №10</t>
  </si>
  <si>
    <t>Комплемент сухой для РСК</t>
  </si>
  <si>
    <t>1мл№10</t>
  </si>
  <si>
    <t xml:space="preserve">Сыворотка  для диагностики сифилиса положительная сухая для РСК </t>
  </si>
  <si>
    <t>Баранья кровь дефибринированная</t>
  </si>
  <si>
    <t>флакон 50мл, срок хранения не менее 30 дней на момент поставки</t>
  </si>
  <si>
    <t xml:space="preserve">Сыворотка КРС </t>
  </si>
  <si>
    <t xml:space="preserve">50 мл/фл., жидкая </t>
  </si>
  <si>
    <t>Другие сыворотки</t>
  </si>
  <si>
    <t xml:space="preserve">Диагностикум  бруцеллезный  эритроцитарный  антигенный     </t>
  </si>
  <si>
    <t>эритроцитарный  антигенный  компл   4фл х 15 мл</t>
  </si>
  <si>
    <t>Диагностикум    кишечно - иерсиниозный  (псевдотуберкулезный)</t>
  </si>
  <si>
    <t xml:space="preserve">эритроцитарный антигенный сухой  серовора 03,09 1мл/амп№6           </t>
  </si>
  <si>
    <t>Диагностикум   эритроцитарный  менингококковый серогруппы А</t>
  </si>
  <si>
    <t>Диагностикум   эритроцитарный  менингококковый серогруппы С</t>
  </si>
  <si>
    <t xml:space="preserve">Диагностикум   эритроцитарный  листериозный </t>
  </si>
  <si>
    <t xml:space="preserve">15мл во  флаконе </t>
  </si>
  <si>
    <t>Сыворотка  нормальная лошадиная  100 мл</t>
  </si>
  <si>
    <t xml:space="preserve"> фл 100 мл</t>
  </si>
  <si>
    <t>Диски с антибиотиками  ( 100 дисков  одного  наименования  во  флаконе).</t>
  </si>
  <si>
    <t xml:space="preserve">Диски  с  азитромицином      </t>
  </si>
  <si>
    <t>флакон 100 дисков</t>
  </si>
  <si>
    <t xml:space="preserve">Диски  с  амикацином    </t>
  </si>
  <si>
    <t xml:space="preserve">Диски  с  ампициллином     </t>
  </si>
  <si>
    <t xml:space="preserve">Диски  с  бензилпенициллином </t>
  </si>
  <si>
    <t>Диски  с  гентамицином   N 100</t>
  </si>
  <si>
    <t>Диски  с  доксициклином  N 100</t>
  </si>
  <si>
    <t xml:space="preserve">Диски  с  ванкомицином   </t>
  </si>
  <si>
    <t xml:space="preserve">Диски  с  хлорамфениколом   </t>
  </si>
  <si>
    <t>Диски  с  линкомицином   N 100</t>
  </si>
  <si>
    <t>Диски  с  меропенем  № 100</t>
  </si>
  <si>
    <t>Диски  с  метронидазолом  № 100</t>
  </si>
  <si>
    <t>Диски  с  оксациллином   N 100</t>
  </si>
  <si>
    <t>Диски  с  оптохином</t>
  </si>
  <si>
    <t>Диски  с  полимиксином   N 100</t>
  </si>
  <si>
    <t>Диски  с  противогрибковыми  препаратами (амфотерицин, клотримазол, нистатин)</t>
  </si>
  <si>
    <t xml:space="preserve">3 флакона по 100 дисков, 3фл/уп </t>
  </si>
  <si>
    <t>Диски  с  рифампицином   N 100</t>
  </si>
  <si>
    <t>Диски  с  тетрациклином   N 100</t>
  </si>
  <si>
    <t xml:space="preserve">Диски  с  цефазолином  № 100   </t>
  </si>
  <si>
    <t>Диски  с  цефепимом №100</t>
  </si>
  <si>
    <t>Диски с цефтазидимом № 100</t>
  </si>
  <si>
    <t xml:space="preserve">Диски  с  цефуроксином   N 100 </t>
  </si>
  <si>
    <t>Диски  с  цефтриаксоном  № 100</t>
  </si>
  <si>
    <t xml:space="preserve">Диски  с  ципрофлоксацином  </t>
  </si>
  <si>
    <t>Диски  с  эритромицином  N 100</t>
  </si>
  <si>
    <t>Питательные  основы  и  стимуляторы  роста</t>
  </si>
  <si>
    <t xml:space="preserve">Пептон  ферментативный  тип 1      </t>
  </si>
  <si>
    <t>сухой, фл  0,5 кг</t>
  </si>
  <si>
    <t xml:space="preserve">Пептон  основной  (фл) качеств                                                                         </t>
  </si>
  <si>
    <t xml:space="preserve">адаптированный для приготовления питат.  сред для культирования  микроорганизмов                                                                           </t>
  </si>
  <si>
    <t>Сухие  питательные  среды</t>
  </si>
  <si>
    <t>Питательный агар для культивирования микроорганизмов</t>
  </si>
  <si>
    <t xml:space="preserve">Для культивирования микроорганизмов (ГМФ агар на основе мяса говяжьего) 500гр.  сухой  порошок   </t>
  </si>
  <si>
    <t xml:space="preserve">Питательный  бульон для культивирования микроорганизмов </t>
  </si>
  <si>
    <t xml:space="preserve"> для культивирования микроорганизмов (ГМФ бульон на основе мяса говяжьего) 500гр. сухой  порошок   </t>
  </si>
  <si>
    <t>№50</t>
  </si>
  <si>
    <t>наб</t>
  </si>
  <si>
    <t>Оксидазный реагент</t>
  </si>
  <si>
    <t>уп.</t>
  </si>
  <si>
    <t xml:space="preserve">Среда (Агар)  Мюллера - Хинтона  </t>
  </si>
  <si>
    <t xml:space="preserve">для  определения  чувствительности  к  антибиотикам   0.5кг сухой  порошок   </t>
  </si>
  <si>
    <t xml:space="preserve">Тиогликолевая  среда                          </t>
  </si>
  <si>
    <t>для  контроля  стерильности                        0,25кг</t>
  </si>
  <si>
    <t>Щелочной агар</t>
  </si>
  <si>
    <t>0,25кг</t>
  </si>
  <si>
    <t xml:space="preserve">Среды  для  энтеробактерий </t>
  </si>
  <si>
    <t xml:space="preserve">Селенитовый бульон </t>
  </si>
  <si>
    <t>сухой, фл  0,25 кг</t>
  </si>
  <si>
    <t xml:space="preserve">Висмут  сульфит   агар  </t>
  </si>
  <si>
    <t xml:space="preserve">сухой, фл  0,5 кг. </t>
  </si>
  <si>
    <t xml:space="preserve">Агар  Эндо                                                                                     </t>
  </si>
  <si>
    <t>0,25-0,5кг</t>
  </si>
  <si>
    <t xml:space="preserve">Иерсиниозная среда </t>
  </si>
  <si>
    <t>сухая, 0,25кг</t>
  </si>
  <si>
    <t>Жидкая среда для посева анаэробных бактерий .</t>
  </si>
  <si>
    <t>500 мл.</t>
  </si>
  <si>
    <t>500 гр.</t>
  </si>
  <si>
    <t>Среды  для  идентификации  микроорганизмов</t>
  </si>
  <si>
    <t xml:space="preserve">Среда  Гисса  с  глюкозой                                                         </t>
  </si>
  <si>
    <t>250г</t>
  </si>
  <si>
    <t xml:space="preserve">Среда  Гисса  с  лактозой                                                         </t>
  </si>
  <si>
    <t xml:space="preserve">Среда  Гисса  с  мальтозой                                                        </t>
  </si>
  <si>
    <t xml:space="preserve">Среда  Гисса  с  маннитом                                                         </t>
  </si>
  <si>
    <t xml:space="preserve">Среда  Гисса  с  сахарозой                                                        </t>
  </si>
  <si>
    <t xml:space="preserve">Среда  Ресселя                                                                         </t>
  </si>
  <si>
    <t xml:space="preserve">Среда Клиглера </t>
  </si>
  <si>
    <t>Среда Олькеницкого</t>
  </si>
  <si>
    <t xml:space="preserve">Цитратный   агар  Симмонса                                                                        </t>
  </si>
  <si>
    <t>Агар  ацетатный  сухой</t>
  </si>
  <si>
    <t>Среды  для  выделения  кокков</t>
  </si>
  <si>
    <t>Среда  для  выделения  менингококков</t>
  </si>
  <si>
    <t>фасованная по 250гр.</t>
  </si>
  <si>
    <t xml:space="preserve">     Среды  для  определения  дрожжеподобных  грибов</t>
  </si>
  <si>
    <t>500г.</t>
  </si>
  <si>
    <t>Среда Сабуро,  сухой</t>
  </si>
  <si>
    <t>Жидкие  питательные  среды</t>
  </si>
  <si>
    <t>Основа бульона для идентификации листерий (ПАЛКАМ)</t>
  </si>
  <si>
    <t>фл/500гр</t>
  </si>
  <si>
    <t>Основа  агара  для  микоплазм</t>
  </si>
  <si>
    <t xml:space="preserve">Селективная  добавка  к  Основе  агара  для  микоплазм  </t>
  </si>
  <si>
    <t xml:space="preserve"> Компоненты  питательных  сред</t>
  </si>
  <si>
    <t xml:space="preserve">Теллурит  калия 2% раствор  </t>
  </si>
  <si>
    <t>( 5 * 10 мл )</t>
  </si>
  <si>
    <t>Питательная среда для диагностики туберкулеза</t>
  </si>
  <si>
    <t xml:space="preserve"> Другие  среды</t>
  </si>
  <si>
    <t>Агар ОТДМ ( Коринотоксоагар)</t>
  </si>
  <si>
    <t>250 мл</t>
  </si>
  <si>
    <t>Бордетелагар</t>
  </si>
  <si>
    <t>для выделения коклюшного микроорганизма, сухая, 0,25кг</t>
  </si>
  <si>
    <t>Питательная среда RPMI-1640 без добавок</t>
  </si>
  <si>
    <t>без добавок</t>
  </si>
  <si>
    <t xml:space="preserve">ЛОТ: Реагенты для посева микобактерий туберкулеза </t>
  </si>
  <si>
    <t>Калий фосфорнокислый однозамещенный, безводный (p. A.)</t>
  </si>
  <si>
    <t xml:space="preserve">1 кг </t>
  </si>
  <si>
    <t>Натрия цитрат трехзамещенный 2- водн. (Натрий лимоннокислый дигидрат) для анализов EMSURE® ACS,ISO,Reag. Ph Eur</t>
  </si>
  <si>
    <t xml:space="preserve"> 1 кг</t>
  </si>
  <si>
    <t>ЛОТ:Реагенты и расходные материалы микробиологического анализатора Microscan WalkAway 40/96/Autoscan</t>
  </si>
  <si>
    <t xml:space="preserve"> Минеральное масло 60 мл</t>
  </si>
  <si>
    <t xml:space="preserve"> 60 мл</t>
  </si>
  <si>
    <t>Альфа нафтол 1,5г</t>
  </si>
  <si>
    <t xml:space="preserve">Кислота сульфаниловая </t>
  </si>
  <si>
    <t>30 мл</t>
  </si>
  <si>
    <t>N-N-Dimethyl-Alpha-Naphthylamine / ННДАН</t>
  </si>
  <si>
    <t xml:space="preserve"> Хлорид-III-железа 250мл</t>
  </si>
  <si>
    <t xml:space="preserve">Пластиковые крышки </t>
  </si>
  <si>
    <t xml:space="preserve"> Гемофильная палочка + Нейссерии ИД </t>
  </si>
  <si>
    <t>20 панелей</t>
  </si>
  <si>
    <t xml:space="preserve"> Пептидазный реагент 30мл</t>
  </si>
  <si>
    <t xml:space="preserve">Насадка  для переноса суспензии обычных  панелей  </t>
  </si>
  <si>
    <t>240 шт</t>
  </si>
  <si>
    <t>10 х 25 мл</t>
  </si>
  <si>
    <t>Среда питательная  для посева  Haemophilus и нейссерий</t>
  </si>
  <si>
    <t xml:space="preserve"> Реагент Ковача  30мл</t>
  </si>
  <si>
    <t>30мл</t>
  </si>
  <si>
    <t xml:space="preserve"> Гидроксид Калия 30мл</t>
  </si>
  <si>
    <t xml:space="preserve"> Гидроксид Натрия 30мл для грибов </t>
  </si>
  <si>
    <t>Вода для инокуляций с плюрониками  25 мл</t>
  </si>
  <si>
    <t xml:space="preserve">60 х 25 мл </t>
  </si>
  <si>
    <t xml:space="preserve"> Панель определения NEG BREAKPOINT COMBO тип 42</t>
  </si>
  <si>
    <t xml:space="preserve">Система Prompt для инокуляций </t>
  </si>
  <si>
    <t>60 шт</t>
  </si>
  <si>
    <t>Инкубационные флаконы BACT/ALERT FA   Plus</t>
  </si>
  <si>
    <t xml:space="preserve">BTA Subculture units (100 needles) </t>
  </si>
  <si>
    <t>иглы для субкультуры</t>
  </si>
  <si>
    <t xml:space="preserve">Диагностические   тест - полосы:          </t>
  </si>
  <si>
    <t xml:space="preserve">Диагностич.тест полосы для качественного опр. кетоновых тел в моче  </t>
  </si>
  <si>
    <t xml:space="preserve">Универсальная   индикаторная   бумага   для опр.  РН  (5,0-9,0 рН)  
</t>
  </si>
  <si>
    <t>Диапазон определяемых концентраций рН мочи составляет 5,0 – 9,0 рН. Цветная шкала на этикетке содержит 5 или 7 цветовых полей в зависимости от изделия, соответствующих значениям рН: 5,0; 6,0 [6,5]; 7,0 [7,5]; 8,0 и 9,0.  (100шт.\уп)</t>
  </si>
  <si>
    <t xml:space="preserve">  Наборы  для  коагуологии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</si>
  <si>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</si>
  <si>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</si>
  <si>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</si>
  <si>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Набор реагентов для опр. активированного парциального (частичного) тромбопластиного времени АПТВ  / АЧТВ/ 500 опр</t>
  </si>
  <si>
    <t>добавить тех.спецификации,500опр</t>
  </si>
  <si>
    <t xml:space="preserve">Набор для количественного определения  фибриногена  </t>
  </si>
  <si>
    <t>на 160 макро или 320 микро опр.(Фибриноген - тест   в составе 4фл х2 мл, калибратор 1фл, буфер имидазоловый концентрированный 1флх5мл, для работы работы ручным методом и на всех типах коагулометров.</t>
  </si>
  <si>
    <t>ЛОТ:Расходные материалы и реагенты к коагулометру ТС1000, ТС4000</t>
  </si>
  <si>
    <t xml:space="preserve">Cuvettes кюветы реакционные </t>
  </si>
  <si>
    <t>Cuvettes кюветы реакционные \(700\pkg) 700 штук</t>
  </si>
  <si>
    <t xml:space="preserve">Steel Ball  шарики стальные  </t>
  </si>
  <si>
    <t>Steel Ball  шарики стальные (1600\pkg)  1600 штук</t>
  </si>
  <si>
    <t>Расходные материалы</t>
  </si>
  <si>
    <t>Наконечники для степера 1,25mL;100 шт</t>
  </si>
  <si>
    <t>Наконечники для степера 1,25mL;100 шт/уп.</t>
  </si>
  <si>
    <t xml:space="preserve">ЛОТ : Автоматизированная система исследования гемостаза  ACL ELITE PRO
</t>
  </si>
  <si>
    <t>ЛОТ:Расходный материал к анализатору мочи "Uriscan Optima II", "Uriscan PRO-II"</t>
  </si>
  <si>
    <t>Тест-полосы"Uriscan "</t>
  </si>
  <si>
    <t>ЛОТ:Расходный материал к Анализатору  мочи Mission U120,U500</t>
  </si>
  <si>
    <t>Mission Реагентные тест-полоски для анализа мочи 9U (9 параметров: GLU,BIL,KET,SG,BLO,PH,PRO,URO,NIT)</t>
  </si>
  <si>
    <t>Контрольная жидкость в пробирке Mission</t>
  </si>
  <si>
    <t xml:space="preserve">ЛОТ:Расходные материалы к анализатору КЩС ABL80 без Glu (Basic)
</t>
  </si>
  <si>
    <t>Сенсорная кассета на 100 тестов/60 дней полная панель</t>
  </si>
  <si>
    <t>100 тестов/60 дней полная панель</t>
  </si>
  <si>
    <t xml:space="preserve"> Калибровочный блок для ABL 80 Basic</t>
  </si>
  <si>
    <t>Термобумага для принтера в рулоне (6 шт.)</t>
  </si>
  <si>
    <t xml:space="preserve"> (6 шт.)</t>
  </si>
  <si>
    <t xml:space="preserve">Шприцы Pico с сухим гепарином для взятия артериальной крови Pico50 объемом 2.0 мл (артериальные, без иглы, 1 коробка 100 штук) </t>
  </si>
  <si>
    <t xml:space="preserve">артериальные, без иглы, 1 коробка 100 штук) </t>
  </si>
  <si>
    <t>Раствор контроля качества Range+Qualicheck: уровень 1 (30 ампул)</t>
  </si>
  <si>
    <t>уровень 1 (30 ампул)</t>
  </si>
  <si>
    <t>Раствор контроля качества Range+Qualicheck: уровень 2 (30 ампул)</t>
  </si>
  <si>
    <t xml:space="preserve"> уровень 2 (30 ампул)</t>
  </si>
  <si>
    <t>ЛОТ:Расходные материалы к анализатору КЩС "АBL 800FLEX"</t>
  </si>
  <si>
    <t>Трубка насоса растворов</t>
  </si>
  <si>
    <t xml:space="preserve">Трубка для слива </t>
  </si>
  <si>
    <t>Трубка насоса для  электродных модулей</t>
  </si>
  <si>
    <t>Трубка насоса для морцлей электродов</t>
  </si>
  <si>
    <t xml:space="preserve">Пластиковая прокладка </t>
  </si>
  <si>
    <t>шт.</t>
  </si>
  <si>
    <t>Фильтр вентилятора</t>
  </si>
  <si>
    <t>Филтр вентилятора</t>
  </si>
  <si>
    <t xml:space="preserve"> Мембраны  референтного электрода </t>
  </si>
  <si>
    <t xml:space="preserve"> Мембраны  референтного электрода 4 шт.87*28</t>
  </si>
  <si>
    <t>короб</t>
  </si>
  <si>
    <t xml:space="preserve">  Мембран  К (Калиевого ) электрода .</t>
  </si>
  <si>
    <t>Мембран  Калиевого электрода 4 шт.</t>
  </si>
  <si>
    <t xml:space="preserve">  Мембраны CL  электрода  </t>
  </si>
  <si>
    <t>Мембраны CL  электрода 4 шт.</t>
  </si>
  <si>
    <t xml:space="preserve">  Мембраны Na ( натриевого ) электрода </t>
  </si>
  <si>
    <t xml:space="preserve"> Мембраны натриевого  электрода 4 шт.</t>
  </si>
  <si>
    <t xml:space="preserve"> Мембраны PCO2 коробка мембран</t>
  </si>
  <si>
    <t>PCO2 коробка мембран</t>
  </si>
  <si>
    <t xml:space="preserve"> Мембраны PO2 коробка мембран</t>
  </si>
  <si>
    <t>PO2 коробка мембран</t>
  </si>
  <si>
    <t xml:space="preserve"> Мембраны для Глюкозного электрода</t>
  </si>
  <si>
    <t>Глюкоза коробка мембран</t>
  </si>
  <si>
    <t xml:space="preserve"> Мембраны Lac (лактатного) электрода</t>
  </si>
  <si>
    <t>Lac коробка мембран</t>
  </si>
  <si>
    <t>pH-электрод</t>
  </si>
  <si>
    <t>рСО2-электрод</t>
  </si>
  <si>
    <t>рО2-электрод</t>
  </si>
  <si>
    <t>Референтный электрод</t>
  </si>
  <si>
    <t>Ca-электрод</t>
  </si>
  <si>
    <t>Cl-электрод</t>
  </si>
  <si>
    <t>K-электрод</t>
  </si>
  <si>
    <t>Na-электрод</t>
  </si>
  <si>
    <t>глюкозный электрод</t>
  </si>
  <si>
    <t>лактатный электрод</t>
  </si>
  <si>
    <t xml:space="preserve">Раствор гипохлорида </t>
  </si>
  <si>
    <t>Раствор гипохлорида, 100 мл</t>
  </si>
  <si>
    <t xml:space="preserve">Калибровочный раствор tHb </t>
  </si>
  <si>
    <t xml:space="preserve"> калибровочный раствор tHb в уп. 4 амп</t>
  </si>
  <si>
    <t>Контроль качества Auto cheеck-5 уровень 1</t>
  </si>
  <si>
    <t>Контроль качества Auto cheеck-5 уровень 1, 30 амп. в  упак.</t>
  </si>
  <si>
    <t>Контроль качества Auto cheеck-5 уровень 2</t>
  </si>
  <si>
    <t>Контроль качества Auto cheеck-5 уровень 2,  30 амп. в  упак.</t>
  </si>
  <si>
    <t>бл</t>
  </si>
  <si>
    <t>Контроль качества Auto cheеck-5 уровень 3</t>
  </si>
  <si>
    <t>Контроль качества Auto cheеck-5 уровень 3,  30 амп. в  упак.</t>
  </si>
  <si>
    <t>Контроль качества Auto cheеck-5 уровень 4</t>
  </si>
  <si>
    <t>Контроль качества Auto cheеck-5 уровень 4,  30 амп. в  упак.</t>
  </si>
  <si>
    <t xml:space="preserve">Очистной р-р </t>
  </si>
  <si>
    <t>Очистной р-р, 175 мл</t>
  </si>
  <si>
    <t xml:space="preserve">Калибровочный р-р №1 </t>
  </si>
  <si>
    <t>Калибровочный р-р №1, 200 мл</t>
  </si>
  <si>
    <t>Калибровочный р-р №2</t>
  </si>
  <si>
    <t>Калибровочный р-р №2, 200 мл</t>
  </si>
  <si>
    <t xml:space="preserve">Промывочный р-р </t>
  </si>
  <si>
    <t>Промывочный р-р, 600 мл</t>
  </si>
  <si>
    <t>Газ калибровочный 1</t>
  </si>
  <si>
    <t xml:space="preserve">Бал. </t>
  </si>
  <si>
    <t xml:space="preserve">Термобумага (Hermal paper) </t>
  </si>
  <si>
    <t>Термобумага (Hermal paper) 8 рул\кор</t>
  </si>
  <si>
    <t xml:space="preserve">Зонд входа </t>
  </si>
  <si>
    <t xml:space="preserve">Ловушка для сгустков для капилляров </t>
  </si>
  <si>
    <t xml:space="preserve">250 шт /уп </t>
  </si>
  <si>
    <t xml:space="preserve">Капилляры гепаринизированные </t>
  </si>
  <si>
    <t>с принадлежностями safeCLINITUBES - пластиковые, объемом-100 мкл.  (Уп.-250 шт.)</t>
  </si>
  <si>
    <t xml:space="preserve">Шприцы PICO с сухим гепарином для взятия артериальной крови PICO50, </t>
  </si>
  <si>
    <t>объемом 2 мл., без иглы (Уп.-100 шт.)</t>
  </si>
  <si>
    <t xml:space="preserve">Шприцы PICO с сухим гепарином для взятия артериальной крови PICO70, </t>
  </si>
  <si>
    <t>объемом 1,5 мл. и размером иглы 23Gx16mm (Уп.-100 шт.)</t>
  </si>
  <si>
    <t>ЛОТ: Расходные материалы к анализатору газов крови, электролитов и метоболитов    GEM Premier 3000</t>
  </si>
  <si>
    <t>На 75 исследований</t>
  </si>
  <si>
    <t xml:space="preserve">уп </t>
  </si>
  <si>
    <t xml:space="preserve">GEM 3K BG/ISE/GL 075 TEST IQM CARTRIDGE
Картридж с iQM для исследования газов крови/гематокрита/электролитов/лактата/глюкозы
</t>
  </si>
  <si>
    <t>контроли GEM CVP GEM 3K 4X5X2.5ML</t>
  </si>
  <si>
    <t xml:space="preserve"> MULTIPAK</t>
  </si>
  <si>
    <t xml:space="preserve">PRINTER PAPER  GEM 3000 5/PK
Бумага для принтера
</t>
  </si>
  <si>
    <t xml:space="preserve">KIT CAPILLARI BG 170 PLASTICA (200PZ)
Крышечки для гепариновых капиляров
</t>
  </si>
  <si>
    <t>200 шт /уп</t>
  </si>
  <si>
    <t>ЛОТ:Реагенты  для  автоматического гематологического   анализатора                 " Sysmex KX-21N " Япония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</si>
  <si>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</si>
  <si>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</si>
  <si>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</si>
  <si>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</si>
  <si>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</si>
  <si>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</si>
  <si>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Контрольная кровь EightCheck-N 3WP NORMAL 1* 1/5ml (Регистрация в РК)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</si>
  <si>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</si>
  <si>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Контрольная кровь EightCheck-L 3WP LOW 1* 1/5ml (Регистрация в РК)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</si>
  <si>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</si>
  <si>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EightCheck-H 3WP Nigh 1* 1/5ml (Регистрация в РК)</t>
  </si>
  <si>
    <t>Контрольная кровь EightCheck-H 3WP High 1* 1/5ml  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</si>
  <si>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 xml:space="preserve">ЛОТ: Реагенты  для  автоматического гематологического   анализатора                   "Sysmex XP-300" Япония </t>
  </si>
  <si>
    <t xml:space="preserve">Изотонический раствор  </t>
  </si>
  <si>
    <t xml:space="preserve">Очищающий раствор   </t>
  </si>
  <si>
    <t xml:space="preserve">Лизирующий раствор  </t>
  </si>
  <si>
    <t>новое оборудование</t>
  </si>
  <si>
    <t>500мл</t>
  </si>
  <si>
    <t xml:space="preserve">ЛОТ:Реагенты для биохимического анализатора "MIURA" </t>
  </si>
  <si>
    <t>Альбумин-Ново (Миура)</t>
  </si>
  <si>
    <t>Набор реагентов для фотометрического определения альбумина в сыворотке и плазме крови. Принцип метода: При взаимодействии альбумина с красителем бромкрезоловым зеленым в слабокислой среде образуется комплекс зеленого цвета, интенсивность окраски которого пропорциональна концентрации альбумина в пробе. Состав набора: Реагент (Р) – раствор бромкрезолового зеленого в сукцинатном буфере, готовый к использованию.. Аналитические характеристики - линейность – до 80 г/л; коэффициент вариации – не более 3%. Нормальные величины - в сыворотке и плазме крови – 35–50 г/л. Пробы для анализа: Cыворотка, гепаринизированная или ЭДТА плазма крови без следов гемолиза. Стабильность реагента - реагент после вскрытия флакона при отсутствии загрязнения стабилен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анализа: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концентрации аналита, указанное в паспорте к калибратору внести в таблицу Стандарты. Хранение набора. Хранить при температуре 2–8°С в упаковке  предприятия-изготовителя в течение всего срока годности. Реагент поставляется в емкостях, адаптированных для анализаторов серии «Миура». Хранение набора. Хранить при температуре 2–8°С в упаковке предприятия-изготовителя в течение всего срока годности.</t>
  </si>
  <si>
    <t>Амилаза-Ново (Миура)</t>
  </si>
  <si>
    <t>Набор реагентов для определения активности α-амилазы (субстрат CNP-олигосахарид). Принцип метода: α-амилаза гидролизует CNP-олигосахарид с образованием CNP (2-хлор-4-нитрофенол). Скорость образования CNP прямо пропорциональна активности α-амилазы в пробе. Состав набора: Реагент (Р) – буферный раствор, содержащий субстрат, готовый к использованию. Концентрации компонентов в рабочем растворе: MES – 50 ммоль/л; кальция хлорид – 5 ммоль/л; калия тиоцианат – 200 ммоль/л; натрия азид – 13,8 ммоль/л; CNP-олигосахарид – 2,27 ммоль/л; детергент – 0,1%.  Аналитические характеристики-  линейность – до 1400 Е/л; коэффициент вариации – не более 5%. Нормальные величины: в сыворотке и плазме крови – до 100 Е/л;  в моче – до 500 Е/л. Пробы для анализа - сыворотка, гепаринизированная или ЭДТА плазма крови без следов гемолиза, моча. Стабильность реагента: Не держать на свету. Исключить попадание в реагент экзогенной α-амилазы. Реагент после вскрытия флакона при отсутствии загрязнения стабилен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анализа.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активности аналита, указанное в паспорте к калибратору внести в таблицу Стандарты. Реагент поставляется в емкостях, адаптированных для анализаторов серии «Миура». Хранение набора. Хранить при температуре 2–8°С в упаковке предприятия-изготовителя в течение всего срока годности</t>
  </si>
  <si>
    <t xml:space="preserve">АЛТ-УФ-Ново жидкая форма (Миура) </t>
  </si>
  <si>
    <t>Набор реагентов для определения активности аланинаминотрансферазы в сыворотке, плазме крови. Принцип метода:  АЛТ L-аланин + α-кетоглутарат ↔ пируват + L-глутамат                                       ЛДГ пируват + НАДН + Н+ ↔ лактат + НАД+Скорость окисления НАДН прямо пропорциональна активности АЛТ в пробе. Состав набора: Реагент 1 (Р1) – трис-HCl буфер, L-аланин, ЛДГ, готовый к использованию.  Реагент 2 (Р2) – НАДН, α-кетоглутарат, готовый к использованию. Концентрации компонентов в реакционной смеси: L-аланин – 0,5 моль/л; НАДН – 0,2 ммоль/л; ЛДГ – 2000 Е/л;
трис-HCl буфер, pH 7,6 – 0,1 моль/л; α-кетоглутарат – 15 ммоль/л.
 Аналитические характеристики: линейность – до 400 Е/л; коэффициент вариации – не более 5%. Нормальные величины: женщины: до 31 Е/л; мужчины: до 40 Е/л. Пробы для анализа - сыворотка, плазма крови без следов гемолиза. Стабильность реагентов - реагенты после вскрытия флаконов при отсутствии загрязнения стабильны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анализа.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активности аналита, указанное в паспорте к калибратору внести в таблицу Стандарты.  Реагент поставляется в емкостях, адаптированных для анализаторов серии «Миура». Хранение набора: Хранить при температуре 2–8°С в упаковке предприятия-изготовителя в течение всего срока годности.</t>
  </si>
  <si>
    <t xml:space="preserve">АСТ-УФ-Ново жидкая форма (Миура) </t>
  </si>
  <si>
    <t xml:space="preserve">Набор реагентов для определения активности аспартатаминотрансферазы в сыворотке и плазме крови кинетическим УФ-методом. Принцип метода:                                              АСТ L-аспартат + α-кетоглутарат ↔ оксалоацетат + L-глутамат  
                                               МДГ оксалоацетат + НАДН + Н+ ↔ малат + НАД+ Скорость окисления НАДН прямо пропорциональна активности АЛТ в пробе. Состав набора: Реагент 1 (Р1) – трис-HCl буфер, L-спартат, ЛДГ, МДГ, готовый к использованию. Реагент 2 (Р2) – НАДН, α-кетоглутарат, готовый к использованию. Концентрации компонентов в реакционной смеси: L-аспартат – 0,2 моль/л; НАДН – 0,2 ммоль/л; ЛДГ – 1000 Е/л;
МДГ – 500 Е/л; трис-HCl буфер, pH 8,0 – 0,1 моль/л; α-кетоглутарат – 12 ммоль/л. Аналитические характеристики: линейность – до 400 Е/л; коэффициент вариации – не более 5%. Нормальные величины: женщины: до 31 Е/л; мужчины: до 38 Е/л. Пробы для анализа - сыворотка, плазма крови без следов гемолиза. Стабильность реагентов - реагенты после вскрытия флаконов при отсутствии загрязнения стабильны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 Анализ проводить по загрузочному листу на анализатор «Миура». Для калибровки рекомендуется использовать сывороточный мультикалибратор, аттестованный данным методом. Значение активности аналита, указанное в паспорте к калибратору внести в таблицу Стандарты. Реагент поставляется в емкостях, адаптированных для анализаторов серии «Миура».  Хранение набора: хранить при температуре 2–8°С в упаковке предприятия-изготовителя в течение всего срока годности. </t>
  </si>
  <si>
    <t>Протеин-Ново (Миура)</t>
  </si>
  <si>
    <t>Набор реагентов для определения общего белка в сыворотке и плазме крови. Принцип метода: В щелочной среде белок образует с ионами меди комплексное соединение фиолетового цвета, интенсивность окраски которого пропорциональна концентрации белка в пробе. Состав набора: Реагент (Р) – биуретовый реактив, готовый к использованию. Аналитические характеристики: линейность – до 110 г/л;  коэффициент вариации – не более 3%. Нормальные величины: в сыворотке и плазме крови – 65–85 г/л. Пробы для анализа - сыворотка, гепаринизированная и ЭДТА плазма крови без следов гемолиза. Стабильность реагента: реагент после вскрытия флакона при отсутствии загрязнения стабилен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анализа.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концентрации аналита, указанное в паспорте к калибратору внести в таблицу Стандарты. Реагент поставляется в емкостях, адаптированных для анализаторов серии «Миура». Хранение набора: Хранить при температуре 2–25°С в упаковке предприятия-изготовителя в течение всего срока годности.</t>
  </si>
  <si>
    <t>Билирубин общий-Ново-А (Миура)</t>
  </si>
  <si>
    <t>Принцип метода: Набор реагентов для определения общего билирубина в сыворотке и плазме крови. При взаимодействии билирубина с 3,5-дихлорфенилдиазониевой солью (DPD-метод) в кислой среде в присутствии детергента образуется азобилирубин красного цвета, интенсивность окраски которого пропорциональна концентрации билирубина в пробе. Состав набора: Реагент 1 (Р1) – раствор детергента в кислой среде, готовый к использованию. Реагент 2 (Р2) – раствор 3,5-дихлорфенилдиазониевой соли и детергента в кислой среде, готовый к использованию. Калибратор – лиофильно высушенный раствор билирубина с концентрацией в интервале 120–140 мкмоль/л. Точное значение концентрации билирубина указано на флаконе с калибратором и в паспорте на серию.  Аналитические характеристики: линейность – до 428 мкмоль/л; коэффициент вариации – не более 7%. Нормальные величины: в сыворотке и плазме крови – до 20,5 мкмоль/л. Пробы для анализа - сыворотка, плазма крови без следов гемолиза. Приготовление калибратора и его стабильность. Во флакон с калибратором добавить 1 мл дистиллированной или деионизованной воды,</t>
  </si>
  <si>
    <t>Билирубин конъюгированный-Ново-А (Миура, 200)</t>
  </si>
  <si>
    <t>Принцип метода: При взаимодействии билирубина с диазотированной сульфаниловой кислотой в кислой среде образуется азобилирубин красного цвета, интенсивность окраски которого пропорциональна концентрации билирубина в пробе. Состав набора: Реагент 1 (Р1) – физиологический раствор с ЭДТА, готовый к использованию. Реагент 2 (Р2) – раствор сульфаниловой кислоты. Реагент 3 (Р3) – раствор натрия азотистокислого. Калибратор – лиофильно высушенный раствор конъюгированного билирубина с концентрацией в интервале 40–60 мкмоль/л. Точное значение концентрации билирубина указано на флаконе с калибратором и в паспорте на серию.  Аналитические характеристики: линейность – до 171 мкмоль/л;  коэффициент вариации – не более 7%. Нормальные величины: в сыворотке и плазме крови – до 5,1 мкмоль/л. Пробы для анализа: Сыворотка, плазма крови без следов гемолиза. Приготовление диазореагента и его стабильность. Перед использованием диазореагент готовить путем смешивания Р2 и Р3 в соотношении 10:1. Диазореагент стабилен 7 дней при хранении его в закрытом виде при температуре 2–8°С.</t>
  </si>
  <si>
    <t>Гамма-ГТ-Ново (Миура)</t>
  </si>
  <si>
    <t>Набор реагентов для определения активности гамма-глутамилтрансферазы в сыворотке и плазме крови кинетическим методом. Принцип метода:Кинетическое определение активности гамма-ГТ с использованием L-гамма-глутамил-3-карбокси-4-нитроанилида в качестве субстрата в соответствии с методикой Зейца-Персина гамма-ГТ L-гамма-глутамил-3-карбокси-4-нитроанилид +глицилглицин → L-гамма-глутамилглицилглицин + 5-амино-2-нитробензоат
Скорость образования 5-амино-2-нитро-бензоата прямо пропорциональна активности гамма-ГТ. Состав набора: Реагент 1 (Р1) – раствор глицилглицина. Реагент 2 (Р2) – раствор L-гамма-глутамил-3-карбокси-4-нитроанилида. Концентрации компонентов в реакционной смеси:  L-гамма-глутамил-3-карбокси-4-нитроанилид – 4,0 ммоль/л; глицилглицин – 100 ммоль/л.  Аналитические характеристики: линейность – до 230 Е/л; коэффициент вариации – не более 5%. Нормальные величины - мужчины: до 50 Е/л; женщины: до 32 Е/л. Пробы для анализа - сыворотка, ЭДТА плазма крови без следов гемолиза. Стабильность реагентов - реагенты после вскрытия флаконов при отсутствии загрязнения стабильны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анализа.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активности аналита, указанное в паспорте к калибратору внести в таблицу Стандарты.Реагент поставляется в емкостях, адаптированных для анализаторов серии «Миура». Хранить при температуре 2–8°С в упаковке предприятия-изготовителя в течение всего срока годности.</t>
  </si>
  <si>
    <t>Глюкоза-Ново (Миура, 250)</t>
  </si>
  <si>
    <t>Набор реагентов для определения глюкозы в крови и моче. Принцип метода:            ГОД глюкоза + О2 + Н2О → глюконовая кислота + Н2О2   ПОД2 Н2О2 + 4-ААП + фенол → окрашенное соединение + 4 Н2ОИнтенсивность окраски реакционной смеси прямо пропорциональна концентрации глюкозы в пробе. Состав наборов: Реагент (Р) – фосфатный буферный раствор, ГОД, ПОД, 4-аминоантипирин, фенол, стабилизатор, готовый к использованию. Аналитические характеристики: линейность – до 28 ммоль/л; коэффициент вариации – не более 5%. Нормальные величины:  в цельной капиллярной крови – 3,3–5,5 ммоль/л; в сыворотке и плазме крови – 4,0–6,1 ммоль/л; в моче – менее 2,8 ммоль/сут (0,8 ммоль/л). Пробы для анализа: цельная кровь, сыворотка, гепаринизированная или ЭДТА плазма крови без следов гемолиза, моча. Стабильность реагента - реагент после вскрытия флакона при отсутствии загрязнения стабилен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анализа.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концентрации аналита, указанное в паспорте к калибратору внести в таблицу Стандарты.Реагент поставляется в емкостях, адаптированных для анализаторов серии «Миура». Хранить при температуре 2–8°С в упаковке предприятия-изготовителя в течение всего срока годности.</t>
  </si>
  <si>
    <t>Креатинин-Ново-А (биреагент) (Миура, 240)</t>
  </si>
  <si>
    <t>Набор реагентов для определения концентрации креатинина в сыворотке, плазме крови и моче. Принцип метода: Креатинин в щелочной среде образует с пикриновой кислотой продукт оранжевого цвета (реакция Яффе). Скорость изменения интенсивности окраски реакционной смеси в процессе реакции пропорциональна концентрации креатинина в образце и определяется фотометрически при длине волны 500 (490–510) нм. Учет скорости изменения холостой пробы позволяет минимизировать интерференцию с билирубином. Коррекция неспецифических реакций псевдокреатининовых хромогенов (белка, глюкозы и др.), содержащихся в сыворотке и плазме крови проводится путем вычитания 26 мкмоль/л из результата определения креатинина в образцах сыворотки и плазмы крови соответственно. Состав набора: Реагент 1 (Р1) – раствор натрия гидроокиси. Реагент 2 (Р2) – раствор пикриновой кислоты. Калибратор-раствор креатинина 240 мкмоль/л, готовый к использованию. Аналитические характеристики: линейность – до 3800 мкмоль/л; коэффициент вариации – не более 5%. Анализируемые образцы
Негемолизированная сыворотка, гепаринизированная или ЭДТА плазма крови, моча, разбавленная в 25 раз. Стабильность реагентов. Реагенты после вскрытия флаконов при отсутствии загрязнения стабильны на борту анализатора в течение 1 мес. В перерывах между работой реагент необходимо хранить в плотно закрытом виде при температуре 2–8°С.
Проведение анализа. Анализ проводить по загрузочному листу на анализатор «Миура". Для калибровки рекомендуется использовать сывороточный мультикалибратор, аттестованный данным методом.
Значение концентрации аналита, указанное в паспорте к калибратору внести в таблицу Стандарты. Контроль качества: Контрольные сыворотки с известным содержанием креатинина, аттестованные кинетическим методом Яффе с движущейся холостой пробой и компенсацией (rate-blank with compensated). Хранение набора. Хранить при температуре 2–25°С в упаковке предприятия-изготовителя в течение всего срока годности. Реагент поставляется в емкостях, адаптированных для анализаторов серии «Миура».</t>
  </si>
  <si>
    <t>Мочевина-УФ-Ново жидкая форма (Миура, 240)</t>
  </si>
  <si>
    <t>Набор реагентов для определения мочевины в сыворотке крови и моче. Принцип метода: уреаза мочевина + Н2О –-----→ 2 NH3 + CO2                                                          ГЛДГ NH3 + α-кетоглутарат + НАДН –------→ L-глутамат + НАД+ + H2O Скорость окисления НАДН прямо пропорциональна концентрации мочевины в пробе. Состав набора: Реагент 1 (Р1) – раствор α-кетоглутарата, уреазы и глутаматдегидрогеназы. Реагент 2 (Р2) – раствор HAДH.  Аналитические характеристики: линейность – до 50,0 ммоль/л;  коэффициент вариации – не более 5%. Нормальные величины: в сыворотке и плазме крови: 2,50–8,32 ммоль/л; в моче: 333–583 ммоль/сут. Пробы для анализа: Сыворотка, гепаринизированная (кроме гепарината аммония) или ЭДТА плазма крови без следов гемолиза, разбавленная в 50 раз моча. Стабильность реагентов - Реагенты после вскрытия флаконов при отсутствии загрязнения стабильны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анализа: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концентрации аналита, указанное в паспорте к калибратору внести в таблицу Стандарты.  Хранение набора: хранить при температуре 2–8°С в упаковке предприятия-изготовителя в течение всего срока годности.   Реагент поставляется в емкостях, адаптированных для анализаторов серии «Миура». Хранение набора.</t>
  </si>
  <si>
    <t>Щелочная фосфатаза-Ново жидкая форма (Миура, 240)</t>
  </si>
  <si>
    <t>Набор  реагентов для определения активности щелочной фосфатазы
в сыворотке и плазме крови кинетическим методом. Принцип метода:                                                 ЩФ п-нитрофенилфосфат + Н2О → п-нитрофенол + фосфат Состав набора: Реагент 1 (Р1) – буферный раствор диэтаноламина (ДЭА) с магнием хлористым, готовый к использованию. Реагент 2 (Р2) – раствор п-нитрофенилфосфата, готовый к использованию. Концентрации реагентов в рабочем растворе: буфер ДЭА – 1 ммоль/мл;  п-нитрофенилфосфат – 5 мкмоль/мл; магний хлористый – 0,5 мкмоль/мл. Аналитические характеристики - линейность – до 1200 Е/л;  коэффициент вариации – не более 5%. Пробы для анализа: сыворотка, гепаринизированная плазма крови без следов гемолиза. Стабильность реагентов: Реагенты после вскрытия флаконов при отсутствии загрязнения стабильны на борту анализатора в течение 1 мес. В перерывах между работой реагент необходимо хранить в плотно закрытом виде при температуре 2–8°С. Проведение анализа: Анализ проводить по загрузочному листу на анализатор Миура. Для калибровки рекомендуется использовать сывороточный мультикалибратор, аттестованный данным методом. Значение активности аналита, указанное в паспорте к калибратору внести в таблицу Стандарты. Хранение: Хранить при температуре 2–8°С в упаковке предприятия-изготовителя в течение всего срока годности. Реагент поставляется в емкостях, адаптированных для анализаторов серии «Миура»</t>
  </si>
  <si>
    <t xml:space="preserve">Промывочный раствор </t>
  </si>
  <si>
    <t>уп/2флпоставляется в комплекте Р3140000335</t>
  </si>
  <si>
    <t> Системный раствор  для автоматического биохимического </t>
  </si>
  <si>
    <t xml:space="preserve">Системный раствор для промывки автоматического биохимического анализатора 1000 мл. Реагент для промывки анализаторов серии «Миура».
Системный раствор для промывки автоматического биохимического анализатора 1000 мл. Реагент для промывки анализаторов серии «Миура».
</t>
  </si>
  <si>
    <t>Раствор для промывки кювет (для автоматического биохимического </t>
  </si>
  <si>
    <t>Rinse solution 250 ml для промывки кювет. Реагент для промывки анализаторов серии «Миура».</t>
  </si>
  <si>
    <t xml:space="preserve">Галогеновая лампа </t>
  </si>
  <si>
    <t xml:space="preserve"> Галогеновая лампа Miura 20ВТ, Halogen Lamp (20W) Miura </t>
  </si>
  <si>
    <t>ЛОТ:Реагенты к анализатору Spotchem биохимического анализатора ( с тест полосами)</t>
  </si>
  <si>
    <t>SPOTCHEM II Glucose - Реагент для определения глюкозы</t>
  </si>
  <si>
    <t>25 тестов/уп</t>
  </si>
  <si>
    <t>SPOTCHEM II TotalCholesterol - Реагент для определения общего холестерина</t>
  </si>
  <si>
    <t>SPOTCHEM II TotalBilirubin - Реагент для определения общего билирубина</t>
  </si>
  <si>
    <t>SPOTCHEM II TotalProtein - Реагент для определения общего белка</t>
  </si>
  <si>
    <t>SPOTCHEM II Albumin - Реагент для определения альбумина</t>
  </si>
  <si>
    <t>SPOTCHEM II Amylase -  Реагент для определения амилазы</t>
  </si>
  <si>
    <t>SPOTCHEM II Creatinine - Реагент для определения креатинина</t>
  </si>
  <si>
    <t xml:space="preserve">SPOTCHEMⅡPANEL-1 - Реагент для определения набора тестов Панель-1  (ACT, АЛТ, мочевина, глюкоза, холестерин, общий билирубин) </t>
  </si>
  <si>
    <t>500 шт/упак</t>
  </si>
  <si>
    <t>Кюветы для образцов цельной крови</t>
  </si>
  <si>
    <t>100 шт/упак</t>
  </si>
  <si>
    <t>TIP SET  - Наконечники для дозатора</t>
  </si>
  <si>
    <t>ЛОТ:Раcходный материал для  биохимического  анализатора "А-15",  "А-25" BioSystems, Испания.</t>
  </si>
  <si>
    <t>(ALT/GPT) 5х50мл (флаконы адаптированные под планшет анализатора)</t>
  </si>
  <si>
    <t>(AST/GOT) 5х50мл  (флаконы адаптированные под планшет анализатора)</t>
  </si>
  <si>
    <t>a-AMYLASE PANCREATIC 5х20мл  (флаконы адаптированные под планшет анализатора)</t>
  </si>
  <si>
    <t>LACTATE DEHYDROGENASE (LDH) 5х50мл  (флаконы адаптированные под планшет анализатора)</t>
  </si>
  <si>
    <t xml:space="preserve">C-REACTIVE PROTEIN (CRP) 1х50мл (количественный) турбидиметрия 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</si>
  <si>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</si>
  <si>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</si>
  <si>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(TOTAL) 5х50 мл  (флаконы адаптированные под планшет анализатора)</t>
  </si>
  <si>
    <t>КРЕАТИНИН 10х50  (флаконы адаптированные под планшет анализатора)</t>
  </si>
  <si>
    <t>ХОЛЕСТЕРИН 10х50  (флаконы адаптированные под планшет анализатора)</t>
  </si>
  <si>
    <t>МОЧЕВИНА 5х50мл  (флаконы адаптированные под планшет анализатора)</t>
  </si>
  <si>
    <t>СК-МВ 5х10мл</t>
  </si>
  <si>
    <t>ЖЕЛЕЗО 1х100мл</t>
  </si>
  <si>
    <t>Гликолизированный гемоглобин</t>
  </si>
  <si>
    <t>REACTION ROTOR (Роторы метаакрилатные 120 ячеек)</t>
  </si>
  <si>
    <t>BOTTLE OF CONCENTRATE LIQUID SYSTEM (1L)Системный раствор 1л</t>
  </si>
  <si>
    <t>BOTTLE OF WASHING SOLUTION (1L.)Промывочный раствор 1л</t>
  </si>
  <si>
    <t>Кюветы для образцов Sample Wells (1000 units) BioSystems</t>
  </si>
  <si>
    <t>Лампа галогеновая для б/х анализатора А-25</t>
  </si>
  <si>
    <t>Мультикалибратор лиофильно высушенный для б/х анализатора А-25  5*5мл</t>
  </si>
  <si>
    <t xml:space="preserve">            Контроли и калибраторы</t>
  </si>
  <si>
    <t xml:space="preserve"> 5x5 mL из комплекта Анализатор биохимический автоматический А15 произвольного доступа t+2 +8 С, BioSystems S.A., </t>
  </si>
  <si>
    <t xml:space="preserve">Биохимический калибратор, BIOCHEMISTRY CALIBRATOR </t>
  </si>
  <si>
    <t>ЛОТ: Портативный флуоресцентный анализатор i-CHROMA Reader / i-Chroma II</t>
  </si>
  <si>
    <t>Кардио панель</t>
  </si>
  <si>
    <t xml:space="preserve">i-CHROMA™ Tn I (Troponin I) тропонин I </t>
  </si>
  <si>
    <t>25 тестов</t>
  </si>
  <si>
    <t>i-CHROMA™ D-Dimer Д-Димер</t>
  </si>
  <si>
    <t>i-CHROMA™ hsCRP (High-Sensitivity C-Reactive Protein) высокочувствительный С-реактивный белок</t>
  </si>
  <si>
    <t>25тестов</t>
  </si>
  <si>
    <t>i-CHROMA™ HbA1c гликолизированный гемоглобин HbA1c</t>
  </si>
  <si>
    <t>i-CHROMA™ PCT (Procalcitonin) прокальцитонин,</t>
  </si>
  <si>
    <t xml:space="preserve"> 10 тестов</t>
  </si>
  <si>
    <t>Анемия</t>
  </si>
  <si>
    <t xml:space="preserve">i-CHROMA™ Ferritin ферритин, </t>
  </si>
  <si>
    <t>ЛОТ: Портативный флуоресцентный анализатор Fincare FIA Meter Plus</t>
  </si>
  <si>
    <t>cTnI Rapid Quantitative Test</t>
  </si>
  <si>
    <t>D-Dimer Rapid Quantitative Test</t>
  </si>
  <si>
    <t>РСТ Rapid Quantitative Test</t>
  </si>
  <si>
    <t>ЛОТ:Наборы и расходный материал для ПЦР-анализатора               "Rotor-Gene 6000" , "Rotor-Gene Q 6plex"</t>
  </si>
  <si>
    <t>Реагент для транспортировки и хранения клинического материала "Транспортная среда для мазков"</t>
  </si>
  <si>
    <t>Реагент для транспортировки и хранения клинического материала. Изотонический водно-солевой буферный раствор с консервантом.</t>
  </si>
  <si>
    <t xml:space="preserve">набор </t>
  </si>
  <si>
    <t>Комплект реагентов для экстракции ДНК из клинического материала «АмплиПрайм ДНК-сорб-АМ»</t>
  </si>
  <si>
    <t>Для выделения ДНК из клинического материала (мазки, соскобы,  моча и др.) Включает ВКО и ОКО для выделения возбудителей ИППП и транспортную среду для мазков</t>
  </si>
  <si>
    <t>Комплект реагентов для выделения РНК/ДНК из клинического материала «РИБО-сорб»</t>
  </si>
  <si>
    <t>Для выделения ДНК/РНК методом аффиной сорбции на частицах селикагеля, универсальный</t>
  </si>
  <si>
    <t xml:space="preserve">  (110 тестов)</t>
  </si>
  <si>
    <t>Зонд гинекологический для взятия биологического материала однократного применения, стерильный</t>
  </si>
  <si>
    <t xml:space="preserve">Наконечники универсальные, стерильные с фильтром  </t>
  </si>
  <si>
    <t>стерильные с фильтром  200 мкл  уп/1000шт. ТF-200</t>
  </si>
  <si>
    <t xml:space="preserve">Наконечники универсальные стерильные с фильтром </t>
  </si>
  <si>
    <t>стерильные с фильтром 1000 мкл  уп.1000 шт ТF-1000</t>
  </si>
  <si>
    <t xml:space="preserve">Наконечники универсальные стерильные с фильтром 0,5-10 мкл. </t>
  </si>
  <si>
    <t xml:space="preserve">стерильные с фильтром 0,5-10 мкл. 1000шт./уп. ТF-300 </t>
  </si>
  <si>
    <t xml:space="preserve">Тонкостенная пробирка с плоской крышкой 0,2мл. </t>
  </si>
  <si>
    <t>с плоской крышкой 0,2мл. 1000шт./уп. РСR-0,2-С</t>
  </si>
  <si>
    <t>Микроцентрифужная пробирка градуированная, стерильная  1,5 мл, с крышкой</t>
  </si>
  <si>
    <t xml:space="preserve">стерильная  1,5 мл, с крышкой,250 шт./уп. МСТ-150-С-S </t>
  </si>
  <si>
    <t xml:space="preserve">ЛОТ: Реагенты ИФА анализатора для диагностики  COVID-19 </t>
  </si>
  <si>
    <t>Набор реагентов для качественного и полуколичественного иммуноферментного определения иммуноглобулинов G к коронавирусу SARS-CoV-2 в сыворотке и плазме крови человека «SARS-CoV-2ИФА-IgG»</t>
  </si>
  <si>
    <t>Набор реагентов для качественного иммуноферментного определения иммуноглобулинов M к коронавирусу SARS-CoV-2 в сыворотке и плазме крови человека «SARS-CoV-2ИФА-IgM»</t>
  </si>
  <si>
    <t>Набор реагентов для иммуноферментного определения концентрации  интерлейкина-6 в сыворотке крови и моче человека</t>
  </si>
  <si>
    <t xml:space="preserve">
Набор реагентов для иммуноферментного определения концентрации интерлейкина-6 в сыворотке крови и моче Набор реагентов для иммуноферментного определения концентрации интерлейкина-6 в сыворотке крови и моче.
Набор предназначен для определения концентрации интерлейкина-6 (ИЛ-6) в сыворотке крови и моче человека методом твердофазного иммуноферментного анализа.
Набор рассчитан на проведение анализа в дублях 41 неизвестного, 6 калибровочных образцов, 1 контрольного образца, всего 96 определений при использовании всех стрипов планшета. Возможно дробное использование набора.
Метод определения основан на трехстадийном «сэндвич»-варианте твердофазного иммуноферментного анализа с применением моно- и поликлональных антител к ИЛ-6. На первой стадии анализа исследуемые и контрольные образцы инкубируют в лунках с иммобилизованными моноклональными антителами. Имеющийся в образцах ИЛ-6 связывается с иммобилизованными антителами. Связавшийся ИЛ-6 на второй стадии взаимодействует при инкубации с конъюгатом No1 (поликлональные антитела к ИЛ-6 человека с биотином). На третьей стадии связавшийся конъюгат No1 взаимодействует при инкубации с конъюгатом No2 (стрептавидин с пероксидазой хрена). Количество связавшегося конъюгата No2 определяют цветной реакцией с использованием субстрата пероксидазы хрена – перекиси водорода и хромогена – тетраметилбензидина. Интенсивность желтого окрашивания пропорциональна концентрации содержащегося в образце ИЛ-6. После измерения оптической плотности раствора в лунках на основании калибровочного графика рассчитывается концентрация ИЛ-6 в анализируемых образцах.
Набор включает в себя все необходимые реагенты для проведения исследования, не менее 6 калибровочных образца, содержащих известные количества ИЛ-6 и аттестованных относительно WHO International Standard INTERLEUKIN-6 1st International Standard NIBSC code: 89/548. Дополнительно комплектуется плёнками для заклеивания планшета, наконечниками для дозаторов, ванночками для реагентов, трафаретом для построения калибровочного графика.
Специфичность - не имеет перекрестной реакции со следующими цитокинами: ИЛ-4, ИЛ-8, ИЛ-2, ИЛ-18, ИНФ-гамма, ИЛ-10, ФНО-альфа, ИНФ-альфа, ИЛ-1 бета.
Воспроизводимость: коэффициент вариации результатов определения концентрации ИЛ-6 в лунках, содержащих контрольный образец, не превышает 8%.
Линейность: при разведении калибровочного образца, содержащего 300 пг/мл ИЛ-6, в 2 раза, и калибровочных образцов, содержащих 150; 50; 16,7 пг/мл, в 3 раза. Процент «линейности» составляет 90–110%.
Чувствительность: минимально определяемая концентрация ИЛ-6, рассчитанная на основании среднего арифметического значения оптической плотности калибровочного образца 0 пг/мл плюс 2σ (σ – среднее квадратичное отклонение от среднего арифметического значения), не превышает 0,5 пг/мл.
Для проведения анализа возможно использование образцов сыворотки крови как свежеприготовленных, так и хранившихся при температуре от 2 до 8°С не более 1 суток, при температуре минус 20°С (и ниже) не более 3 месяцев или до 12 месяцев при температуре не выше минус 40°С. Повторное размораживание и замораживание образцов сыворотки крови не допускается. 
Свежеприготовленные образцы мочи допускается хранить при температуре не выше 25°С не более 6 часов, при необходимости более длительного хранения образцы допускается заморозить.
Время исследования при пересчете на время инкубации составляет до 235 минут.
Срок годности набора – 18 месяцев со дня выпуска при температуре от 2 до 8°С. Допускается транспортирование (хранение) набора при температуре до 25°С не более 10 суток.  набор 110 000
</t>
  </si>
  <si>
    <t xml:space="preserve">Лот: Диагностика Краснухи </t>
  </si>
  <si>
    <t xml:space="preserve">  Набор реагентов  для иммуноферментного  выявления  иммуноглобулинов  класса М к вирусу краснухи в сыворотке крови (12х8)</t>
  </si>
  <si>
    <t xml:space="preserve">
 Набор реагентов  для иммуноферментного  выявления иммуноглобулинов  класса M к вирусу кори в сыворотке (плазме) крови (12х8) Набор рассчитан на проведение 96 определений, включая контрольные; 12 независимых постановок ИФА по 8 анализов, включая контроли. Метод: основан на методе «захвата» твердофазного иммуноферментного анализа (“capture”-метод), двухстадийный. Формат планшета: 96-луночный, 12 стрипов по 8 лунок. Чувствительность и специфичность – 100%. Образец для анализа: 10 мкл сыворотки (плазмы) крови. Продолжительность анализа (суммарное время инкубаций) – 1 час 25 мин. Готовые к употреблению жидкие формы конъюгата и контролей. Цветовая индикация внесения сывороток, контролей и конъюгата в лунки планшета. Регистрация результатов:  длина волны 450 нм, референс-волна 620-655 нм. Возможность  транспортирования при температуре до 25ºС до 10 суток   Укомплектованность наборов разовыми емкостями для растворов, наконечниками для пипеток, клейкой пленкой для планшетов. Срок годности 12 месяцев.</t>
  </si>
  <si>
    <t>Лот: Диагностика уреаплазмоза\микоплазмоза</t>
  </si>
  <si>
    <t xml:space="preserve">Набор реагентов  дляиммуноферментного  выявления иммуноглобулинов класса G к антигенам Ureaplasma urealyticum (12х8) </t>
  </si>
  <si>
    <t xml:space="preserve">Набор реагентов  дляиммуноферментного  выявления иммуноглобулинов класса G к антигенам Ureaplasma urealyticum (12х8)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3 контроля. Технические характеристики: Оптическая плотность положительного контрольного образца, ед. опт. плотн., не менее 0,60. Оптическая плотность отрицательного контрольного образца, ед. опт. плотн., не более 0,25.Чувствительность и специфичность по иммуноглобулинам класса Gк антигенам Ureaplasma urealyticum - 100%. Общее время инкубации - 1 час 25 минут. 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 Срок годности для изделия медицинского назначения: 12 мес. Допускается транспортирование при температуре до 25°С не более 10 суток. </t>
  </si>
  <si>
    <t xml:space="preserve">Набор реагентов  дляиммуноферментного  выявления иммуноглобулинов класса А к антигенам Ureaplasma urealyticum (12х8) </t>
  </si>
  <si>
    <t xml:space="preserve">Набор реагентов  дляиммуноферментного  выявления иммуноглобулинов класса А к антигенам Ureaplasma urealyticum (12х8)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3 контроля.Оптическая плотность положительного контрольного образца, ед. опт. плотн., не менее 0,60. Оптическая плот-ность отрицательного контрольного образца, ед. опт. плотн., не более 0,25. Чувствительность и специфичность по иммуноглобулинам класса A к антигенам Ureaplasma urealyticum - 100%. Общее время инкубации - 1 час 25 минут. Срок годности для изделия медицинского назначения: 12 мес. Укомплектованность наборов разовыми емкостями для растворов, наконечниками для пипеток, клейкой пленкой для планшетов. 
Допускается транспортирование при температуре до 25°С не более 10 суток. </t>
  </si>
  <si>
    <t>Набор реагентов  дляиммуноферментного  выявления иммуноглобулинов класса- G  к   Mycoplasma hominis (12х8)</t>
  </si>
  <si>
    <t xml:space="preserve">Набор реагентов  дляиммуноферментного  выявления иммуноглобулинов класса- G  к   Mycoplasma hominis (12х8)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3 контроля.Оптическая плотность положительного контрольного образца, ед. опт. плотн., не менее 0,60. Оптическая плотность отрицательного контрольного образца, ед. опт. плотн., не более 0,25. Чувствительность и специфичность по иммуноглобулинам класса G к антигенам Mycoplasma hominis - 100%. Общее время инкубации - 1 час 25 минут. Срок годности для изделия медицинского назначения: 12 мес.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</t>
  </si>
  <si>
    <t>Набор реагентов  для иммуноферментного  выявления иммуноглобулинов класса А к   Mycoplasma hominis (12х8)</t>
  </si>
  <si>
    <t>Один набор рассчитан на проведение 96 анализов, включая контроли. Возможны 12 независимых постановок ИФА, при каждой из которых 3 лунки используют для постановки контролей. Чувствительность и специфичность по иммуноглобулинам класса А к антигенам Mycoplasma hominis - 100% Общее время инкубации - 1 час 25 минут. Срок годности для изделия медицинского назначения: 12 мес.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Суммарное время инкубации: 1час 25 мин.</t>
  </si>
  <si>
    <t>Лот:Диагностика паразитарных инвазий</t>
  </si>
  <si>
    <t>Набор реагентов  дляиммуноферментного  выявления иммуноглобулинов класса А, М, G  к  антигенам лямблий (12х8)</t>
  </si>
  <si>
    <t>Набор реагентов  для иммуноферментного  выявления иммуноглобулинов класса А, М, G  к  антигенам лямблий (12х8) Набор рассчитан на проведение 96 анализов сывороток в разведении 1:100 в дубликатах, включая контроли, или 12 независимых постановок ИФА по 8 определений, включая контроли. Чувствительность и специфичность  - 100%. Общее время инкубации - 1 час 25 минут. Срок годности для изделия медицинского назначения: 9 мес.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Суммарное время инкубации: 1час 25 мин.</t>
  </si>
  <si>
    <t>Набор реагентов  для иммуноферментного  выявления иммуноглобулинов класса  G к  антигенам Ascaris lumbricoides (аскаридов) в сыворотке крови   (12х8)</t>
  </si>
  <si>
    <t>Набор реагентов  для иммуноферментного  выявления иммуноглобулинов класса  G к  антигенам Fscaris lumbricoides (аскаридов) в сыворотке крови   (12х8) Набор рассчитан на проведение анализов в дубликатах 46 неизвестных, 2 контрольных образцов. Набор рассчитан на проведение 96 определений, включая контрольные образцы, или 12 независимых постановок по 8 анализов каждая, включая контроли. Специфичность 100%. Чувствительность 100%.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 набора 12 месяцев. Суммарное время инкубации: 1час 25 мин.</t>
  </si>
  <si>
    <t>ЛОТ: Диагностика бруцеллеза</t>
  </si>
  <si>
    <t xml:space="preserve">Набор реагентов  для иммуноферментного  опред. Концентрации общего  иммуноглобулина   Е   в сыворотке крови   </t>
  </si>
  <si>
    <t xml:space="preserve">Набор реагентов  предназначен для количественного определения содержания общего иммуно­глобулина Е в сыворотке крови человека.Объем набора, определений (включая контроли) 96(12х8), Время внесения калибровочных проб, контрольной сыворотки и исследуемых образцов не менее 15 мин.
Термостатируемое шейкирование + 37 для обеспечения точности результатов.
Диапазон определения концентраций не уже 0-500 МЕ/мл, чувств. не более 2,3 МЕ/мл
Все реагенты жидкие, готовые не требующие дополнительных разведений.
Комплект из двенадцати восьмилуночных стрипов в рамке.
Контрольная сыворотка - 1фл 0,5 мл.
1 Н соляная кислота - 1фл 14 мл.
Тетраметилбензидин готовый, однокомпонентный готовый 1 фл 14 мл.
Конъюгат –  1фл 14 мл, жидкий готов к использованию.
Калибраторы 6 фл по 0,5 мл (0;10;50;100;250;500) МЕ/мл.
Анализируемые сыворотки хранятся не менее 48 часов при +2-8С, или не менее 2 месяцев при -20С.
Промывочный буфер 20Х14 мл, храниться не менее 5 суток при комнатной температуре.
Срок годности набора не менее 12 месяцев
</t>
  </si>
  <si>
    <t>ЛОТ: Диагностика гепатита В</t>
  </si>
  <si>
    <t xml:space="preserve"> Набор реагентов для иммуноферментного  определения  Hbs -антигена  с использованием рекомбинантного антигена и моноклональных антител (1-стадийная постановка),  Чувствительность — 0.05 нг/мл по ИСО ГИСК   192 опр.
                         </t>
  </si>
  <si>
    <t xml:space="preserve"> Набор реагентов для выявления HBsAg вируса гепатита В разных субтипов и мутантных форм (в том числе в 143 и 145 аминокислотных положениях) методом
иммуноферментного анализа (ИФА). Принцип метода заключается во взаимодействии HbsAg с моноклональными антителами, иммобилизованными на поверхности лунок разборного полистиролового планшета. Комплекс «анти-ген-антитело» выявляют с помощью конъюгатаполиклональных антител с пероксидазой хрена. Набор рассчитан на проведение 192 анализов, включая контроли (по 4 лунки в каждой постановке). Возможны 12 независимых постановок анализа в ручном режиме (процедуры 1, 2, 3) или 2 постановки по 96 анализов с использованием автоматических ИФА-анализаторов открытого типа (процедуры 1, 2). Объем анализируемого образца: 100 мкл;   Длительность анализа: 90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Для удобства все флаконы с реагентами имеют цветовую идентификацию. Допускается транспортирование при температуре до 25°С не более 10 суток. 
Срок годности: 12 месяцев.</t>
  </si>
  <si>
    <t>Набор реагентов  для иммуноферментного  выявления иммуноглобулинов класса  М к  соr-антигену вируса гепатита В (12х8)</t>
  </si>
  <si>
    <t>Набор реагентов  для иммуноферментного  выявления иммуноглобулинов класса  М к  сор-антигену вируса гепатита В (12х8) Тест-система предназначена для выявления IgM к HBcAg в сыворотке (плазме) крови человека, использование для ранней дифференциальной диагностики гепатита В в клинических и эпидемииологических исследованиях. Набор рассчитан на проведение 96 анализов, включая контроли. Для исследования небольших партий проб возможны 12 независи-мых постановок по 8 анализов каждая, включая контроли. Набор стрипированный. 
Суммарное время инкубации: 1ч 25 мин. Чувствительность и специфичность - набора - 100 %.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</si>
  <si>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Набор реагентов  для иммуноферментного  выявления иммуноглобулинов класса G  к  сор-антигену вируса гепатита В (12х8)</t>
  </si>
  <si>
    <t>Набор реагентов  для иммуноферментного  выявления иммуноглобулинов класса G  к  сор-антигену вируса гепатита В (12х8) Тест-система предназначена для выявления иммуноглобулинов класса G к core-антигену вируса гепатита В в сыворотке (плазме) крови человека. Один набор рассчитан на проведение 96 анализов, включая контроли. Для исследования небольшой партии проб возможны 12 постановок ИФА по 8 анализов каждая, включая контроли. Набор стрипированный. 
Суммарное время инкубации: 1ч 25 мин. Чувствительность и специфичность - не менее 100%  Планшет разборный с иммобилизованным рекомбинантным core-антигеном ВГВ.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</si>
  <si>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ЛОТ: Диагностика гепатита С</t>
  </si>
  <si>
    <t xml:space="preserve"> Набор реагентов для иммуноферментного выявления иммуноглобулинов класса  М и G  к вирусу гепатита С (192 опр.) </t>
  </si>
  <si>
    <t xml:space="preserve"> Набор реагентов для иммуноферментного выявления иммуноглобулинов класса  М и G  к вирусу гепатита С.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
Набор рассчитан на 192 анализа, включая контроли (по 5 лунок в каждой постановке). Возможны 12 независимых постановок анализа в ручном режиме или 2 постановки по 96 анализов с использованием автоматических ИФА-анализаторов открытого типа. Объем анализируемого образца: 40 мкл;  Длительность анализа: 80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</si>
  <si>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ЛОТ: Диагностика сифилиса</t>
  </si>
  <si>
    <t>Набор реагентов для иммунофлюоресценции (РИФ диагностики)</t>
  </si>
  <si>
    <t>Набор реагентов для выявления антител к Treponema pallidum методом иммунофлюоресценции.
Характеристики набора: Тест основан на методе непрямой иммунофлюоресценции: специфические антитела, присутствующие в сыворотке крови или ликворе больных сифилисом, связываются с антигеном, фиксированным на стекле, и выявляются с помощью люминесцентного микроскопа при добавлении антивидовой сыворотки, меченной флюорохромом – флюоресцеин-5-изотиоцианатом (ФИТЦем). Для снятия неспецифического свечения трепонем при постановке РИФабс используется связывание групповых антител сорбентом – солевым экстрактом из культуральных бледных трепонем (штаммы V, VII, VIII, IX и Рейтера), обработанных ультразвуком. Параллельно с РИФабс можно провести РИФ200.
Количество определений: 80 определений, включая контроли;
Объем анализируемого образца: 20 мкл;
Чувствительность: на сыворотках стандартной панели предприятия (СПП+), содержащих антитела к Treponema pallidum, 100 %.
Специфичность: на сыворотках стандартной панели предприятия (СПП-), не содержащих антитела к Treponema pallidum, 100 %.
Длительность анализа: 60 мин.
Регистрация и оценка результатов: Исследование препаратов производить в люминесцентном микроскопе с ртутно-кварцевой лампой ДРШ-50 и иммерсионной системой, окуляром 4× или 5×, фильтрами СЗС-7 или СЗС-14; ФС-1; БС-8; ЖС-18 или Т-2Н в капле нелюминесцирующего иммерсионного масла (диметилфталата) .
Комплектация набора:  стекло предметное с фиксированным антигеном Treponema pallidum – 10 шт. по 8 лунок; положительный контрольный образец (К+) – 1 фл.; слабоположительный контрольный образец (К+слаб.) – 1 фл.; отрицательный контрольный образец (К–) – 1 фл.; конъюгат – козьи антитела к IgG человека, меченные флюорохромом – 1 фл.; сорбент (лиофилизированный) – 1 фл; концентрат фосфатного буферного раствора (ФБ×25) – 4 фл. по 28 мл; физиологический раствор (ФР) – 1 фл., 7 мл. Для удобства все флаконы с реагентами имеют цветовую идентификацию.
Условия хранения и транспортировки: хранить при температуре 2 – 8 ºС. Допускается транспортировка при температуре до 25 ºС не более 10 суток. 
Срок годности: 12 месяцев.</t>
  </si>
  <si>
    <t>Гормоны ИФА тест -системы:</t>
  </si>
  <si>
    <t xml:space="preserve">Тест-система для количественного определения Ферритина </t>
  </si>
  <si>
    <t>Набор реагентов  предназначен для количественного определения ферритина , методом иммуноферментного анализа, (96 опред.)Срок хранения 12 месяцев.</t>
  </si>
  <si>
    <t xml:space="preserve">Тест- система для колич. опр. пролактина.  96 опр. Количество анализируемой сыворотки  20 мкл, метод анализа - односатд. сэндвич. Диапазон определения концентраций 10-4500 мМЕ/л,  реагенты жидкие, готовые не требующие дополнительного  разведения. </t>
  </si>
  <si>
    <t xml:space="preserve">Набор реагентов предназначен для количественного определения концентрации пролактина в сыворотке крови человека методом твердофазного иммуноферментного анализа.96 опред. Время внесения калибровочных проб, контрольной сыворотки и исследуемых образцов не менее 15 мин.
Термостатируемое шейкирование + 37 для обеспечения точности результатов.
Диапазон определения концентраций не уже 0-4500 мМЕ/л, чувств. не более 50 мМЕ/л
Все реагенты жидкие, готовые не требующие дополнительных разведений.
Комплект из двенадцати восьмилуночных стрипов в рамке.
Контрольная сыворотка - 1фл 0,5 мл.
1 Н соляная кислота - 1фл 14 мл.
Тетраметилбензидин готовый, однокомпонентный готовый 1 фл 14 мл.
Конъюгат –  1фл 14 мл, жидкий готов к использованию.
Калибраторы 6 фл по 0,5 мл (0;100;500;1200;2500;4500) мМЕ/л.
Анализируемые сыворотки хранятся не менее 48 часов при +2-8С, или не менее 2 месяцев при -20С.
Промывочный буфер 20Х14 мл, храниться не менее 5 суток при комнатной температуре.
Срок годности набора не менее 12 месяцев
</t>
  </si>
  <si>
    <t>Тест- система количественного опр. кортизола 96 опр. Количество анализируемой сыворотки  50 мкл, метод анализа - конкурентный одностад.Время внесения калибровочных проб, контрольной сыворотки и исследуемых образцов не менее 15 мин. Термостатируемое шейкирование + 37 для обеспечения точности результатов. Диапазон опр.  концентраций 5-2000 нмоль/л, чувств. 5 нмоль/л. Все реагенты жидкие, готовые не требующие доп. разведений. ТМБ готовый, 1-компонентный готовый 1 фл 14 мл. Калибраторы 6 фл по 0,5 мл (0;20;60;200;600;2000) нмоль/л. Анализируемуе сыворотки 48 часов при +2-8С, ил 2 месяца при -20С. Промывочный буфер 20Х14 мл,храниться 5 суток при ком. тем.Кол-во промывок 4 раза по 300 мкл (со встряхиванием). Срок годности набора 12 месяцев</t>
  </si>
  <si>
    <t xml:space="preserve">Набор реагентов предназначен для количественного определения концентрации кортизола в сыворотке крови человека методом твердофазного иммуноферментного анализа. 96 опред.Время внесения калибровочных проб, контрольной сыворотки и исследуемых образцов не менее 15 мин.
Термостатируемое шейкирование + 37 для обеспечения точности результатов.
Диапазон определения концентраций не уже 0-2000 нмоль/л, чувств. не более 10 нмоль/л, чувств.
Все реагенты жидкие, готовые не требующие дополнительных разведений.
Комплект из двенадцати восьмилуночных стрипов в рамке.
Контрольная сыворотка - 1фл 0,5 мл.
1 Н соляная кислота - 1фл 14 мл.
Тетраметилбензидин готовый, однокомпонентный готовый 1 фл 14 мл.
Конъюгат –  1фл 14 мл, жидкий готов к использованию.
Калибраторы 6 фл по 0,5 мл (0;20;60;200;600;2000) нмоль/л.
Анализируемые сыворотки хранятся не менее 48 часов при +2-8С, или не менее 2 месяцев при -20С.
Промывочный буфер 20Х14 мл, храниться не менее 5 суток при комнатной температуре.
Срок годности набора не менее 12 месяцев
</t>
  </si>
  <si>
    <t xml:space="preserve"> Тест-система  для количественного определения Тиреотропного  гормона  (ТТГ)
</t>
  </si>
  <si>
    <t xml:space="preserve">Набор реагентов  предназначен  для количественного определения Тиреотропного  гормона  (ТТГ) (96  опр. ) Кол-во анализируемой сыворотки 50 мкл; метод анализа - сэндвич одностадийный. Время внесения калибровочных проб, контрольной сыворотки и исследуемых образцов не менее 15 мин. Термостатируемое шейкирование (+37) 
для обеспечения точности результатов. Диапазон опр.  концентраций 0,05-15 мкМЕ/мл, чувств. 0,05 мкМЕ/мл. Все реагенты жидкие, готовые не требующие доп. разв.Буфер для разведения исследуемых образцов 1 фл. 3 мл. ТМБ готовый, 1-компонентный готовый 1 фл 14 мл. Калибровочные пробы: 6 фл по 0,5мл (0; 0,25; 0,75; 2,5; 7,5; 15 мкМЕ/мл). Аттестованы по международному стандарту 2nd ВО3 80/558. Анализируемые сыворотки: 48 часов при +2-8ºС, 2 месяца при -20ºС. Промывочный буфер 20 (х) 1 фл 14 мл, храниться 5 суток при КТ.Отсутствие перекрестных реакций с другими гормонами. Количество промывок 5 раза по 300 мкл (со встряхиванием).Срок годности 12 месяцев
</t>
  </si>
  <si>
    <t xml:space="preserve">Тест-система для количественного опр. тироксина св. Т4 (свободный Т-4, 96) </t>
  </si>
  <si>
    <t xml:space="preserve">Набор реагентов  предназначен для количественного определения свободного Т-4 в сыворотке крови методом твердофазного иммуноферментного анализа. (96 опр.) Количество анализируемой сыворотки  20 мкл, метод анализа - одностад. конкурентн.. Время внесения калибровочных проб, контрольной сыворотки и исследуемых образцов не менее 15 мин.. Термостатируемое шейкирование + 37 для обеспечения точности результатов. Диапазон опр. концентраций 0-100 пмоль/л, чувств. 1 пмоль/л. Все реагенты жидкие, готовые не требующие доп.  разв. ТМБ готовый, 1-компонентный, 1фл 14 мл. Калибраторы 6 фл по 0,5 мл (0;3,4 ;6,1; 12,8; 31,2;160) пмоль/л.Контрольная сыворотка готовая жидкая.  Анализируемуе сыворотки 48 часов при +2-8С, ил 2 месяца при -20С. Промывочный буфер 20Х14 мл,храниться 5 суток при ком. тем. Кол-во промывок 4 раза по 300 мкл (со встряхиванием). Срок годности набора 12 месяцев. </t>
  </si>
  <si>
    <t xml:space="preserve"> Тест-система для количественного опр. антител к териопероксидазе (Ат ТПО )  </t>
  </si>
  <si>
    <t>Количество анализируемой сыворотки  50 мкл (разведенной в 100 раз сыворотки). Метод анализа - двустадийный сэндвич. Чувствительность метода, Ед/мл 10. Время внесения калибровочных проб, контрольной сыворотки и исследуемых образцов не менее 15 мин. Термостатируемое шейкирование + 37 для обеспечения точности результатов.Диапазон опр. концентраций 0-500 Ед/мл, чувств. 10 Ед/мл. Все реагенты жидкие, готовые не требующие доп. разв.ТМБ готовый, однокомпонентный, 1фл 14 мл. Калибраторы 6фл по 0,5 мл, готовые, жидкие (0;25;50;100;250;500 Ед/мл). Анализируемуе сыворотки 48 часов при +2-8С, ил 2 месяца при -20С.Буфер для разведения 1 фл 50 мл. Промывочный буфер 2 фл по 14 мл 20(Х), храниться 5 суток при ком. тем. Кол-во промывок 5 раз по 300 мкл (со встряхиванием) +5 раз по 300 мкл (со встряхиванием). Аналитический буфер А 14 мл (при первой инкубации).Ср. годн. наб.  12 месяцев.</t>
  </si>
  <si>
    <t>Тест- система для количественного опр. Паратгормона Паратиреоидный гормон, 96</t>
  </si>
  <si>
    <t>Тест- система для количественного опр. паратиреоидного гормона, 96 опр.</t>
  </si>
  <si>
    <t xml:space="preserve">Тест- система для количественного опр. С- пептида                                            С-пептид, 96 </t>
  </si>
  <si>
    <t>Тест- система для количественного опр. С- пептида, 96 опр.</t>
  </si>
  <si>
    <t xml:space="preserve">ЛОТ: Наборы реагентов  для  реакции  иммунофлюоресценции  ( РИФ  - диагностики )     </t>
  </si>
  <si>
    <t>УреаСкан 5х30</t>
  </si>
  <si>
    <t xml:space="preserve">УреаСкан 5х30 для  реакции  иммунофлюоресценции </t>
  </si>
  <si>
    <t>МикоСкан 5х30</t>
  </si>
  <si>
    <t xml:space="preserve">МикоСкан 5х30 для  реакции  иммунофлюоресценции </t>
  </si>
  <si>
    <t>ВагиСкан 2х30</t>
  </si>
  <si>
    <t xml:space="preserve">ВагиСкан 2х30 для  реакции  иммунофлюоресценции </t>
  </si>
  <si>
    <t>Монтирующая жидкость для РИФ- диагностики мазков 5 мл</t>
  </si>
  <si>
    <t xml:space="preserve"> Вспомогательные    средства</t>
  </si>
  <si>
    <t xml:space="preserve">Масло   иммерсионное     </t>
  </si>
  <si>
    <t>Масло   иммерсионное   100 мл</t>
  </si>
  <si>
    <t xml:space="preserve"> фл</t>
  </si>
  <si>
    <t xml:space="preserve">Масло   иммерсионное   кедровое    </t>
  </si>
  <si>
    <t xml:space="preserve"> 10 мл,  нефлюоресцирующее</t>
  </si>
  <si>
    <t>Пергамент медицинский</t>
  </si>
  <si>
    <t xml:space="preserve"> Химические  реактивы</t>
  </si>
  <si>
    <t xml:space="preserve">Бромтимоловый   синий                   </t>
  </si>
  <si>
    <t xml:space="preserve"> водорастворимый   индикатор   ч.д.а.                                  </t>
  </si>
  <si>
    <t xml:space="preserve">Метиленовый   синий    ч.д.а.  100 гр                                   </t>
  </si>
  <si>
    <t xml:space="preserve">Фуксин   основной    для    МБЦ  </t>
  </si>
  <si>
    <t xml:space="preserve">микробиологических  целей )   </t>
  </si>
  <si>
    <t xml:space="preserve">      Красители 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</si>
  <si>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</si>
  <si>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</si>
  <si>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</si>
  <si>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>Краска   Гимза</t>
  </si>
  <si>
    <t xml:space="preserve">Генциан  виолет   краситель    ч.д.а.    </t>
  </si>
  <si>
    <t xml:space="preserve">Набор для окраски мазков по Граму  </t>
  </si>
  <si>
    <t xml:space="preserve"> с фуксином  готовые  р-ры на 100 предм. стекол</t>
  </si>
  <si>
    <t xml:space="preserve">Эозин - метиленовый  синий  по  Майн - Грюнвальду   в  растворе        </t>
  </si>
  <si>
    <t xml:space="preserve">  в  растворе (Фиксатор Майн - Грюнвальда) , 1 литр                       </t>
  </si>
  <si>
    <t xml:space="preserve">Набор для окраски Ретикулоцитов </t>
  </si>
  <si>
    <t>Набор для окраски Ретикулоцитов (готовый краситель)</t>
  </si>
  <si>
    <t>Индикатор БиоТЕСТ</t>
  </si>
  <si>
    <t xml:space="preserve">Набор реактивов для обнаружения скрытой крови  </t>
  </si>
  <si>
    <t>на 50 мл</t>
  </si>
  <si>
    <t>Набор для контроля предстерилизационной очиски изделий на наличие крови, моющий средств в комплекте</t>
  </si>
  <si>
    <t xml:space="preserve">Аммоний   железо  II   сернокислый   ч.д.а.    ( Соль  Мора, Соль закиси железа и аммония двойн сернокисл. )   ч.д.а. </t>
  </si>
  <si>
    <t>Глицерин    ч.</t>
  </si>
  <si>
    <t>Глюкоза  х.ч.</t>
  </si>
  <si>
    <t>Йод   кристаллический    ч.д.а.</t>
  </si>
  <si>
    <t>Иод   кристаллический    ч.д.а.</t>
  </si>
  <si>
    <t xml:space="preserve">Калий    иодистый    х.ч.                                                          </t>
  </si>
  <si>
    <t xml:space="preserve">Калий    хлористый    х.ч.                                                                 </t>
  </si>
  <si>
    <t xml:space="preserve">Мочевина    ( Карбамид )  ч.д.а.                                                                               </t>
  </si>
  <si>
    <t>Сульфосалициловая  кислота    ч.д.а.</t>
  </si>
  <si>
    <t xml:space="preserve">Уксусная  кислота   ледяная   99 %    х.ч.                                             </t>
  </si>
  <si>
    <t>Маннит   ч.д.а.</t>
  </si>
  <si>
    <t xml:space="preserve">  Лабораторное   стекло,   посуда   и   прочее   лабораторное   имущество</t>
  </si>
  <si>
    <t xml:space="preserve">Урометр </t>
  </si>
  <si>
    <t xml:space="preserve">Ерш  пробирочный  </t>
  </si>
  <si>
    <t xml:space="preserve">Крафт бумага 100х106 </t>
  </si>
  <si>
    <t xml:space="preserve"> диаметром  50  мм  ТС</t>
  </si>
  <si>
    <t xml:space="preserve">Колба   плоскодонная    П  - 3 - 250  </t>
  </si>
  <si>
    <t>Палочки  для  взятия  мазков</t>
  </si>
  <si>
    <t>(лопатка глазная)</t>
  </si>
  <si>
    <t xml:space="preserve">Пипетка Пастера </t>
  </si>
  <si>
    <t>Пробирка Флоринского</t>
  </si>
  <si>
    <t xml:space="preserve">Фильтровальная  бумага   ГОСТ - 12026 - 76   </t>
  </si>
  <si>
    <t>Чашки  Петри  пластмассовые стерильные d 90</t>
  </si>
  <si>
    <t xml:space="preserve">Чашка Петри стеклянная 100*20 </t>
  </si>
  <si>
    <t>Мультипипетка Эппендорф для раскалывания сыворотки (степпер)</t>
  </si>
  <si>
    <t>Чемодан - сумка для лаборанта</t>
  </si>
  <si>
    <t>Микропробирки для ИФА, ПЦР</t>
  </si>
  <si>
    <t>Пипетки- дозаторы одноканальные переменного объема:</t>
  </si>
  <si>
    <t xml:space="preserve">Пипетка- дозатор постоянного объема </t>
  </si>
  <si>
    <t xml:space="preserve"> 10 мкл</t>
  </si>
  <si>
    <t xml:space="preserve"> 100 мкл</t>
  </si>
  <si>
    <t xml:space="preserve"> 1000 мкл</t>
  </si>
  <si>
    <t>5000 мкл</t>
  </si>
  <si>
    <t>Пипетка- дозатор 8-канальная</t>
  </si>
  <si>
    <t xml:space="preserve"> переменного объема 30-300 мкл </t>
  </si>
  <si>
    <t xml:space="preserve">Пипетка дозатор переменного объёма </t>
  </si>
  <si>
    <t xml:space="preserve">  20-200мкл</t>
  </si>
  <si>
    <t xml:space="preserve">  100-1000мкл</t>
  </si>
  <si>
    <t>Наконечники универсальные:</t>
  </si>
  <si>
    <t xml:space="preserve"> ЛОТ:Комплект для взятия капиллярной крови</t>
  </si>
  <si>
    <t xml:space="preserve">Одноразовые стерильные ланцеты для взятия крови из пятки у новорожденных и детей до года </t>
  </si>
  <si>
    <t xml:space="preserve"> Для доношенных детей зеленый, лезвие размером 2,5 мм, глубина прокола 1 мм., автоматически убирающимся лезвием. </t>
  </si>
  <si>
    <t>ЛОТ:Изделия для сбора и транспортировки мочи</t>
  </si>
  <si>
    <t xml:space="preserve">Стерильный контейнер для взятия мочи </t>
  </si>
  <si>
    <t xml:space="preserve">Со встроенным устройством для переноса мочи в вакуумную пробирку Для одноразового использования, совместимо со пробирками для взятия и транспортировки мочи. Объем 120мл. Упаковка: 100шт </t>
  </si>
  <si>
    <t>Транспортная система со средой без активированного угля в полистироловой пробирке с тампоном</t>
  </si>
  <si>
    <t xml:space="preserve">В 1 уп/100шт. Рекомендуется для сбора, транспортировки и хранения проб содержащих микроорганизмы из горла, влагалища и раневого отделяемого. </t>
  </si>
  <si>
    <t>ЛОТ: Цоликлоны:</t>
  </si>
  <si>
    <t>Цоликлон Анти-АВ  5 мл</t>
  </si>
  <si>
    <t xml:space="preserve">Цоликлон Анти-АВ  5 мл/100 доз </t>
  </si>
  <si>
    <t>Цоликлон Анти-А , 10мл</t>
  </si>
  <si>
    <t>Цоликлон Анти-А , 10мл/10фл</t>
  </si>
  <si>
    <t>Цоликлон Анти-В  10мл</t>
  </si>
  <si>
    <t>Цоликлон Анти-В  10мл/10фл</t>
  </si>
  <si>
    <t>Цоликлон Анти-Д  Супер  10 мл</t>
  </si>
  <si>
    <t>Цоликлон Анти-Д  Супер  10 мл/10фл</t>
  </si>
  <si>
    <t xml:space="preserve">Раствор 33% полиглюкина </t>
  </si>
  <si>
    <t>10 мл</t>
  </si>
  <si>
    <t>ЛОТ:Расходные материалы  Системы автоматизированной AcrossSystem для иммуногематологических исследований  с помощью гелевых ID-карт"Акросс"</t>
  </si>
  <si>
    <t>Гелевая карта Акросс для определения группы крови АВО прямым и перекрестным методом и резус-фактора DVI-/DVI+</t>
  </si>
  <si>
    <t>уп/50шт</t>
  </si>
  <si>
    <t>Гелевая карта Акросс для проведения прямой и непрямой пробы Кумбса (IgG+C3d)</t>
  </si>
  <si>
    <t xml:space="preserve">Раствор низкой ионной силы Акросс </t>
  </si>
  <si>
    <t>Стандартные эритроциты Акросс для скрининга антител (4)</t>
  </si>
  <si>
    <t>4х10мл</t>
  </si>
  <si>
    <t>Гелевая карта Акросс для определения группы крови АВО/D у новорожденных</t>
  </si>
  <si>
    <t>Контроль качества Акросс</t>
  </si>
  <si>
    <t>уп/4х4мл</t>
  </si>
  <si>
    <t>Промывочный раствор О Асросс</t>
  </si>
  <si>
    <t>10 штук</t>
  </si>
  <si>
    <t xml:space="preserve">Сумма </t>
  </si>
  <si>
    <t xml:space="preserve">Кол-во </t>
  </si>
  <si>
    <t xml:space="preserve">кол-во </t>
  </si>
  <si>
    <t>сумма</t>
  </si>
  <si>
    <t xml:space="preserve">цена </t>
  </si>
  <si>
    <t>Кол-во</t>
  </si>
  <si>
    <t>№50 Диапазон определяемых концентраций кетоновых тел  в моче: 
0,0; 0,5; 1,5; 4,0;  8,0; 16,0   ммоль/л                          Чувствительность системы - 0,5 ммоль/л.
Скорость определения  ~ 60 секунд. Срок хранения 2 года</t>
  </si>
  <si>
    <t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</t>
  </si>
  <si>
    <t xml:space="preserve">Место поставки </t>
  </si>
  <si>
    <t xml:space="preserve">Срок поставки товара </t>
  </si>
  <si>
    <t>Условия оплаты</t>
  </si>
  <si>
    <t>г. Караганда,  пр.Н. Назарбаева 10 а , КГП "Областная клиническая больница" управления здравоохранения Карагандинской области</t>
  </si>
  <si>
    <t>согласно графика поставки</t>
  </si>
  <si>
    <t>оплата  будет производиться по факту использования медицинских изделий</t>
  </si>
  <si>
    <t xml:space="preserve">Наименование  медицинских  изделий </t>
  </si>
  <si>
    <t>Техническая спецификация медицинских изделий</t>
  </si>
  <si>
    <t>Реагенты  для  автоматического гематологического   анализатора  Walk Away</t>
  </si>
  <si>
    <t>Панель определения POS MIC TYPE 33  20 панелей в упаковке</t>
  </si>
  <si>
    <t>Панели брейкпойнт комбинированные для идентификации и определения чувствительности к антибиотикам грамположительных микроорганизмов, тип 33 (POS BP Combo 33). Панели 96-луночные для идентификации и определения чувствительности к антибактериальным препаратам быстро растущих аэробных и факультативных анаэробных грамположительных кокков, некоторых прихотливых аэробных грамположительных кокков, а также Listeria monocytogenes, тип 33. Панели могут быть использованы для считывания вручную или с помощью бактериологического анализатора MicroScan WalkAway и autoSCAN 4. 20 панелей.</t>
  </si>
  <si>
    <r>
      <t xml:space="preserve">Для безболезненого прокалывания кожи пальца,взятия крови на анализ для глюкометра. Стерильные, однократного применения. Accu-Chek Safe-T-Pro Plus lancets №200 </t>
    </r>
    <r>
      <rPr>
        <sz val="16"/>
        <color rgb="FFFF0000"/>
        <rFont val="Times New Roman"/>
        <family val="1"/>
        <charset val="204"/>
      </rPr>
      <t>(Surgilanse safety Lancets (Ланцеты) №200  Для безболезненого прокалывания кожи пальца,взятия крови на анализ для глюкометра. Стерильные, однократного применения)</t>
    </r>
  </si>
  <si>
    <r>
      <t xml:space="preserve">Флаконы с реагентами для анализа </t>
    </r>
    <r>
      <rPr>
        <i/>
        <sz val="16"/>
        <color theme="1"/>
        <rFont val="Times New Roman"/>
        <family val="1"/>
        <charset val="204"/>
      </rPr>
      <t>аэробных бактерий</t>
    </r>
    <r>
      <rPr>
        <sz val="16"/>
        <color theme="1"/>
        <rFont val="Times New Roman"/>
        <family val="1"/>
        <charset val="204"/>
      </rPr>
      <t xml:space="preserve"> </t>
    </r>
    <r>
      <rPr>
        <i/>
        <sz val="16"/>
        <color theme="1"/>
        <rFont val="Times New Roman"/>
        <family val="1"/>
        <charset val="204"/>
      </rPr>
      <t>и факультативно микроорганизмов (бактерий и грибов)</t>
    </r>
    <r>
      <rPr>
        <sz val="16"/>
        <color theme="1"/>
        <rFont val="Times New Roman"/>
        <family val="1"/>
        <charset val="204"/>
      </rPr>
      <t xml:space="preserve"> в крови и других, обычно стерильных, биологических жидкостях.</t>
    </r>
  </si>
  <si>
    <r>
      <t xml:space="preserve">Набор реагентов для выявления ДНК </t>
    </r>
    <r>
      <rPr>
        <b/>
        <i/>
        <sz val="16"/>
        <rFont val="Times New Roman"/>
        <family val="1"/>
        <charset val="204"/>
      </rPr>
      <t>Mycoplasma genitalium</t>
    </r>
    <r>
      <rPr>
        <sz val="16"/>
        <rFont val="Times New Roman"/>
        <family val="1"/>
        <charset val="204"/>
      </rPr>
      <t xml:space="preserve"> в клиническом материале методом полимеразной цепной реакции (ПЦР) с гибридизационно-флуоресцентной детекцией</t>
    </r>
  </si>
  <si>
    <r>
      <t xml:space="preserve">Набор реагентов для выявления ДНК </t>
    </r>
    <r>
      <rPr>
        <b/>
        <i/>
        <sz val="16"/>
        <rFont val="Times New Roman"/>
        <family val="1"/>
        <charset val="204"/>
      </rPr>
      <t xml:space="preserve">Mycoplasma hominis </t>
    </r>
    <r>
      <rPr>
        <sz val="16"/>
        <rFont val="Times New Roman"/>
        <family val="1"/>
        <charset val="204"/>
      </rPr>
      <t xml:space="preserve">в клиническом материале методом полимеразной цепной реакции (ПЦР) с гибридизационно-флуоресцентной детекцией </t>
    </r>
  </si>
  <si>
    <r>
      <t xml:space="preserve">Набор реагентов для выявления ДНК микроорганизмов рода </t>
    </r>
    <r>
      <rPr>
        <b/>
        <i/>
        <sz val="16"/>
        <rFont val="Times New Roman"/>
        <family val="1"/>
        <charset val="204"/>
      </rPr>
      <t xml:space="preserve">Ureaplasma (Ureaplasma spp.) </t>
    </r>
    <r>
      <rPr>
        <sz val="16"/>
        <rFont val="Times New Roman"/>
        <family val="1"/>
        <charset val="204"/>
      </rPr>
      <t>в клиническом материале методом полимеразной цепной реакции (ПЦР) с гибридизационно-флуоресцентной детекцией</t>
    </r>
  </si>
  <si>
    <r>
      <t xml:space="preserve">Набор реагентов для выявления ДНК </t>
    </r>
    <r>
      <rPr>
        <b/>
        <i/>
        <sz val="16"/>
        <rFont val="Times New Roman"/>
        <family val="1"/>
        <charset val="204"/>
      </rPr>
      <t>цитомегаловируса человека (CMV)</t>
    </r>
    <r>
      <rPr>
        <sz val="16"/>
        <rFont val="Times New Roman"/>
        <family val="1"/>
        <charset val="204"/>
      </rPr>
      <t xml:space="preserve"> в клиническом материале методом полимеразной цепной реакции (ПЦР) с гибридизационно- флуоресцентной детекцией</t>
    </r>
  </si>
  <si>
    <r>
      <t xml:space="preserve">Набор реагентов для выявления ДНК </t>
    </r>
    <r>
      <rPr>
        <b/>
        <i/>
        <sz val="16"/>
        <rFont val="Times New Roman"/>
        <family val="1"/>
        <charset val="204"/>
      </rPr>
      <t>вируса простого герпеса I и II типов (HSV I, II)</t>
    </r>
    <r>
      <rPr>
        <sz val="16"/>
        <rFont val="Times New Roman"/>
        <family val="1"/>
        <charset val="204"/>
      </rPr>
      <t xml:space="preserve"> в клиническом материале методом полимеразной цепной реакции (ПЦР) с гибридизационно-флуоресцентной детекцией "АмплиСенс®HSV I, II-FL"</t>
    </r>
  </si>
  <si>
    <r>
      <t xml:space="preserve">Набор реагентов для выявления РНК вируса </t>
    </r>
    <r>
      <rPr>
        <b/>
        <i/>
        <sz val="16"/>
        <rFont val="Times New Roman"/>
        <family val="1"/>
        <charset val="204"/>
      </rPr>
      <t>гепатита C (HCV)</t>
    </r>
    <r>
      <rPr>
        <sz val="16"/>
        <rFont val="Times New Roman"/>
        <family val="1"/>
        <charset val="204"/>
      </rPr>
      <t xml:space="preserve"> в клиническом материале методом полимеразной цепной реакции (ПЦР) с гибридизационно-флуоресцентной детекцией </t>
    </r>
  </si>
  <si>
    <r>
      <t xml:space="preserve">Набор реагентов для выявления ДНК вируса </t>
    </r>
    <r>
      <rPr>
        <b/>
        <i/>
        <sz val="16"/>
        <rFont val="Times New Roman"/>
        <family val="1"/>
        <charset val="204"/>
      </rPr>
      <t xml:space="preserve">гепатита B (HBV) </t>
    </r>
    <r>
      <rPr>
        <sz val="16"/>
        <rFont val="Times New Roman"/>
        <family val="1"/>
        <charset val="204"/>
      </rPr>
      <t>в клиническом материале методом полимеразной цепной реакции (ПЦР) с гибридизационно-флуоресцентной детекцией</t>
    </r>
  </si>
  <si>
    <r>
      <t xml:space="preserve">Набор реагентов для одновременного выявления ДНК </t>
    </r>
    <r>
      <rPr>
        <b/>
        <i/>
        <sz val="16"/>
        <rFont val="Times New Roman"/>
        <family val="1"/>
        <charset val="204"/>
      </rPr>
      <t>Chlamydia trachomatis, Ureaplasma (видов Parvum и Urealyticum)</t>
    </r>
    <r>
      <rPr>
        <sz val="16"/>
        <rFont val="Times New Roman"/>
        <family val="1"/>
        <charset val="204"/>
      </rPr>
      <t xml:space="preserve"> и Mycoplasma genitalium в клиническом материале  методом полимеразной цепной реакции (ПЦР) с гибридизационно- флуоресцентной детекцией </t>
    </r>
  </si>
  <si>
    <r>
      <t xml:space="preserve">Набор реагентов для выявления ДНК </t>
    </r>
    <r>
      <rPr>
        <b/>
        <i/>
        <sz val="16"/>
        <rFont val="Times New Roman"/>
        <family val="1"/>
        <charset val="204"/>
      </rPr>
      <t>Neisseria gonorrhoeae</t>
    </r>
    <r>
      <rPr>
        <sz val="16"/>
        <rFont val="Times New Roman"/>
        <family val="1"/>
        <charset val="204"/>
      </rPr>
      <t xml:space="preserve"> в клиническом материале методом полимеразной цепной реакции (ПЦР)с гибридизационно-флуоресцентной детекцией</t>
    </r>
  </si>
  <si>
    <r>
      <t xml:space="preserve">Набор реагентов для  выявления ДНК </t>
    </r>
    <r>
      <rPr>
        <b/>
        <i/>
        <sz val="16"/>
        <rFont val="Times New Roman"/>
        <family val="1"/>
        <charset val="204"/>
      </rPr>
      <t>Gardnerella vaginalis</t>
    </r>
    <r>
      <rPr>
        <sz val="16"/>
        <rFont val="Times New Roman"/>
        <family val="1"/>
        <charset val="204"/>
      </rPr>
      <t xml:space="preserve"> в клиническом материале методом полимеразной цепной реакции (ПЦР) с гибридизационно-флуоресцентной детекцией </t>
    </r>
  </si>
  <si>
    <r>
      <t xml:space="preserve">Набор реагентов для выявления ДНК </t>
    </r>
    <r>
      <rPr>
        <b/>
        <i/>
        <sz val="16"/>
        <rFont val="Times New Roman"/>
        <family val="1"/>
        <charset val="204"/>
      </rPr>
      <t>Trichomonas vaginalis</t>
    </r>
    <r>
      <rPr>
        <sz val="16"/>
        <rFont val="Times New Roman"/>
        <family val="1"/>
        <charset val="204"/>
      </rPr>
      <t xml:space="preserve"> в клиническом материале методом полимеразной цепной реакции (ПЦР) с гибридизационно-флуоресцентной детекцией </t>
    </r>
  </si>
  <si>
    <r>
      <t xml:space="preserve">Набор реагентов для иммуноферментного выявления иммуноглобулинов класса G к SARS-CoV-2. Набор предназначен для качественного определения иммуноглобулинов класса G (IgG) к SARS-CoV-2 в сыворотке (плазме) крови человека методом твердофазного иммуноферментного анализа. Набор можно использовать при диагностике COVID-19.
Набор рассчитан на проведение анализа </t>
    </r>
    <r>
      <rPr>
        <b/>
        <sz val="16"/>
        <color theme="1"/>
        <rFont val="Times New Roman"/>
        <family val="1"/>
        <charset val="204"/>
      </rPr>
      <t xml:space="preserve">96 образцов, </t>
    </r>
    <r>
      <rPr>
        <sz val="16"/>
        <color theme="1"/>
        <rFont val="Times New Roman"/>
        <family val="1"/>
        <charset val="204"/>
      </rPr>
      <t xml:space="preserve">включая контрольные образцы. Возможно дробное использование набора.
Метод определения основан на двухстадийном «непрямом» варианте твердофазного иммуноферментного анализа. На первой стадии анализа, содержащиеся в исследуемых образцах специфические антитела (в том числе IgG) связываются с иммобилизованным на поверхности лунок планшета рекомбинантным антигеном SARS-CoV-2. На второй стадии конъюгат моноклональных антител к IgG человека с пероксидазой хрена взаимодействует с комплексами «антиген-IgG». При инкубации с раствором тетраметилбензидина происходит окрашивание раствора в лунках, содержащих образовавшиеся комплексы «антиген-IgG-конъюгат». Интенсивность окрашивания пропорциональна концентрации IgG к SARS-CoV-2 в анализируемом образце. После остановки реакции добавлением стоп-реагента результаты анализа регистрируются измерением оптической плотности в лунках планшета.
Наюор включает в себя все необходимые реагенты для проведения исследования, дополнительно комплектуется разборным планшетом для предварительного разведения исследуемых образцов, плёгками для заклеивания планшета, наконечниками для дозаторов, ванночками для реагентов.
Диагностическая чувствительность выявления IgG к SARS-CoV-2: 100%.
Диагностическая специфичность выявления IgG к SARS-CoV-2: 100%.
Аналитической специфичности проводилась с образцами сыворотки крови от беременных женщин и пациентов с другими гетерологичными заболеваниями, содержащими специфические IgG: грипп А и В (45), аденовирусная инфекция, риновирусная инфекция; коронавирусная инфекция, вызванная HCoV-229E, SARS-CoV и MERS-CoV; инфекция, вызванная вирусом Varicella Zoster, цитомегаловирусом, вирусом кори, вирусом Rubella, вирусом простого герпеса первого типа, вирусом Эпштейна-Барр; бактериальная пневмония и бронхит, вызванные Mycoplasma pneumoniae и Chlamydophila pneumonia; HBV-инфекция, HСV-инфекция, HIV-1,2 – инфекция; инфекция, вызванная Mycobacterium tuberculosis. Перекрестно реагирующих образцов не обнаружено.
Воспроизводимость результатов: 100% межсерийная воспроизводимость результатов. Коэффициент вариации ОП не более 8%.
Для анализа можно использовать образцы сыворотки крови человека или образцы плазмы крови, полученной с использованием в качестве антикоагулянта ЭДТА или цитрата натрия.
Анализируемые образцы сыворотки (плазмы) крови можно хранить при температуре (2–8)°С до 5 суток или при температуре минус 18°С и ниже, если требуется более длительное хранение.
Образцы, содержащие гемоглобин в концентрации до 10 мг/мл, билирубин в концентрации до 0,2 мг/мл, триглицериды в концентрации до 20 мг/мл пригодны для использования.
Время исследования при пересчёте на инкубацию составляет до 85 минут. С целью оптимизации рабочего процесса, методика исследования совместима (аналогична) методике для определения иммуноглобулинов класса M (IgM) к SARS-CoV-2.
Срок годности набора – 12 месяцев со дня выпуска при температуре 2–8°С. Допускается транспортирование (хранение) при температуре до 26°С не более 10 суток.
</t>
    </r>
  </si>
  <si>
    <r>
      <t xml:space="preserve">Набор реагентов для иммуноферментного выявления иммуноглобулинов класса M к SARS-CoV-2. Набор предназначен для качественного определения иммуноглобулинов класса M (IgM) к SARS-CoV-2 в сыворотке (плазме) крови человека методом твердофазного иммуноферментного анализа. Набор можно использовать при диагностике COVID-19.
Набор рассчитан на проведение анализа </t>
    </r>
    <r>
      <rPr>
        <b/>
        <sz val="16"/>
        <color theme="1"/>
        <rFont val="Times New Roman"/>
        <family val="1"/>
        <charset val="204"/>
      </rPr>
      <t xml:space="preserve">96 образцов, </t>
    </r>
    <r>
      <rPr>
        <sz val="16"/>
        <color theme="1"/>
        <rFont val="Times New Roman"/>
        <family val="1"/>
        <charset val="204"/>
      </rPr>
      <t xml:space="preserve">включая контрольные образцы. Возможно дробное использование набора.
Метод определения основан на двухстадийном «непрямом» варианте твердофазного иммуноферментного анализа. На первой стадии анализа, содержащиеся в исследуемых образцах специфические антитела (в том числе IgM) связываются с иммобилизованным на поверхности лунок планшета рекомбинантным антигеном SARS-CoV-2. На второй стадии конъюгат моноклональных антител к IgM человека с пероксидазой хрена взаимодействует с комплексами «антиген-IgM». При инкубации с раствором тетраметилбензидина происходит окрашивание раствора в лунках, содержащих образовавшиеся комплексы «антиген-IgM-конъюгат». Интенсивность окрашивания пропорциональна концентрации IgM к SARS-CoV-2 в анализируемом образце. После остановки реакции добавлением стоп-реагента результаты анализа регистрируются измерением оптической плотности в лунках планшета.
Наюор включает в себя все необходимые реагенты для проведения исследования, дополнительно комплектуется разборным планшетом для предварительного разведения исследуемых образцов, плёгками для заклеивания планшета, наконечниками для дозаторов, ванночками для реагентов.
Диагностическая чувствительность выявления IgM к SARS-CoV-2: 100%.
Диагностическая специфичность выявления IgM к SARS-CoV-2: 100%.
Аналитической специфичности проводилась с образцами сыворотки крови от пациентов с ревматоидным фактором класса М, от беременных женщин и пациентов с другими гетерологичными заболеваниями в острой стадии, содержащими специфические IgМ: грипп типа А и В, аденовирусная инфекция, риновирусная инфекция; коронавирусная инфекция, вызванная HCoV-229E, SARS-CoV и MERS-CoV; инфекция, вызванная вирусом Varicella Zoster, цитомегаловирусом, вирусом кори, вирусом Rubella, вирусом простого герпеса первого типа, вирусом Эпштейна-Барр; бактериальная пневмония и
бронхит, вызванные Mycoplasma pneumoniae и Chlamydophila pneumonia; HBV-инфекция, HСV-инфекция, HIV-1,2-инфекция; инфекция, вызванная Mycobacterium tuberculosis. Перекрестно реагирующих образцов обнаружено не было.
Воспроизводимость результатов: 100% межсерийная воспроизводимость результатов. Коэффициент вариации ОП не более 8%.
Для анализа можно использовать образцы сыворотки крови человека или образцы плазмы крови, полученной с использованием в качестве антикоагулянта ЭДТА или цитрата натрия.
Анализируемые образцы сыворотки (плазмы) крови можно хранить при температуре (2–8)°С до 5 суток или при температуре минус 18°С и ниже, если требуется более длительное хранение.
Образцы, содержащие гемоглобин в концентрации до 10 мг/мл, билирубин в концентрации до 0,2 мг/мл, триглицериды в концентрации до 20 мг/мл пригодны для использования.
Время исследования при пересчёте на инкубацию составляет до 85 минут. С целью оптимизации рабочего процесса, методика исследования совместима (аналогична) с методикой для определения иммуноглобулинов класса G (IgG) к SARS-CoV-2.
Срок годности набора – 12 месяцев со дня выпуска при температуре 2–8°С. Допускается транспортирование (хранение) при температуре до 26°С не более 10 суток.
Набор реагентов для иммуноферментного выявления иммуноглобулинов класса M к SARS-CoV-2. Набор предназначен для качественного определения иммуноглобулинов класса M (IgM) к SARS-CoV-2 в сыворотке (плазме) крови человека методом твердофазного иммуноферментного анализа. Набор можно использовать при диагностике COVID-19.
Набор рассчитан на проведение анализа 96 образцов, включая контрольные образцы. Возможно дробное использование набора.
Метод определения основан на двухстадийном «непрямом» варианте твердофазного иммуноферментного анализа. На первой стадии анализа, содержащиеся в исследуемых образцах специфические антитела (в том числе IgM) связываются с иммобилизованным на поверхности лунок планшета рекомбинантным антигеном SARS-CoV-2. На второй стадии конъюгат моноклональных антител к IgM человека с пероксидазой хрена взаимодействует с комплексами «антиген-IgM». При инкубации с раствором тетраметилбензидина происходит окрашивание раствора в лунках, содержащих образовавшиеся комплексы «антиген-IgM-конъюгат». Интенсивность окрашивания пропорциональна концентрации IgM к SARS-CoV-2 в анализируемом образце. После остановки реакции добавлением стоп-реагента результаты анализа регистрируются измерением оптической плотности в лунках планшета.
Наюор включает в себя все необходимые реагенты для проведения исследования, дополнительно комплектуется разборным планшетом для предварительного разведения исследуемых образцов, плёгками для заклеивания планшета, наконечниками для дозаторов, ванночками для реагентов.
Диагностическая чувствительность выявления IgM к SARS-CoV-2: 100%.
Диагностическая специфичность выявления IgM к SARS-CoV-2: 100%.
Аналитической специфичности проводилась с образцами сыворотки крови от пациентов с ревматоидным фактором класса М, от беременных женщин и пациентов с другими гетерологичными заболеваниями в острой стадии, содержащими специфические IgМ: грипп типа А и В, аденовирусная инфекция, риновирусная инфекция; коронавирусная инфекция, вызванная HCoV-229E, SARS-CoV и MERS-CoV; инфекция, вызванная вирусом Varicella Zoster, цитомегаловирусом, вирусом кори, вирусом Rubella, вирусом простого герпеса первого типа, вирусом Эпштейна-Барр; бактериальная пневмония и
бронхит, вызванные Mycoplasma pneumoniae и Chlamydophila pneumonia; HBV-инфекция, HСV-инфекция, HIV-1,2-инфекция; инфекция, вызванная Mycobacterium tuberculosis. Перекрестно реагирующих образцов обнаружено не было.
Воспроизводимость результатов: 100% межсерийная воспроизводимость результатов. Коэффициент вариации ОП не более 8%.
Для анализа можно использовать образцы сыворотки крови человека или образцы плазмы крови, полученной с использованием в качестве антикоагулянта ЭДТА или цитрата натрия.
Анализируемые образцы сыворотки (плазмы) крови можно хранить при температуре (2–8)°С до 5 суток или при температуре минус 18°С и ниже, если требуется более длительное хранение.
Образцы, содержащие гемоглобин в концентрации до 10 мг/мл, билирубин в концентрации до 0,2 мг/мл, триглицериды в концентрации до 20 мг/мл пригодны для использования.
Время исследования при пересчёте на инкубацию составляет до 85 минут. С целью оптимизации рабочего процесса, методика исследования совместима (аналогична) с методикой для определения иммуноглобулинов класса G (IgG) к SARS-CoV-2.
Срок годности набора – 12 месяцев со дня выпуска при температуре 2–8°С. Допускается транспортирование (хранение) при температуре до 26°С не более 10 суток.
Набор реагентов для иммуноферментного выявления иммуноглобулинов класса M к SARS-CoV-2. Набор предназначен для качественного определения иммуноглобулинов класса M (IgM) к SARS-CoV-2 в сыворотке (плазме) крови человека методом твердофазного иммуноферментного анализа. Набор можно использовать при диагностике COVID-19.
Набор рассчитан на проведение анализа 96 образцов, включая контрольные образцы. Возможно дробное использование набора.
Метод определения основан на двухстадийном «непрямом» варианте твердофазного иммуноферментного анализа. На первой стадии анализа, содержащиеся в исследуемых образцах специфические антитела (в том числе IgM) связываются с иммобилизованным на поверхности лунок планшета рекомбинантным антигеном SARS-CoV-2. На второй стадии конъюгат моноклональных антител к IgM человека с пероксидазой хрена взаимодействует с комплексами «антиген-IgM». При инкубации с раствором тетраметилбензидина происходит окрашивание раствора в лунках, содержащих образовавшиеся комплексы «антиген-IgM-конъюгат». Интенсивность окрашивания пропорциональна концентрации IgM к SARS-CoV-2 в анализируемом образце. После остановки реакции добавлением стоп-реагента результаты анализа регистрируются измерением оптической плотности в лунках планшета.
Наюор включает в себя все необходимые реагенты для проведения исследования, дополнительно комплектуется разборным планшетом для предварительного разведения исследуемых образцов, плёгками для заклеивания планшета, наконечниками для дозаторов, ванночками для реагентов.
Диагностическая чувствительность выявления IgM к SARS-CoV-2: 100%.
Диагностическая специфичность выявления IgM к SARS-CoV-2: 100%.
Аналитической специфичности проводилась с образцами сыворотки крови от пациентов с ревматоидным фактором класса М, от беременных женщин и пациентов с другими гетерологичными заболеваниями в острой стадии, содержащими специфические IgМ: грипп типа А и В, аденовирусная инфекция, риновирусная инфекция; коронавирусная инфекция, вызванная HCoV-229E, SARS-CoV и MERS-CoV; инфекция, вызванная вирусом Varicella Zoster, цитомегаловирусом, вирусом кори, вирусом Rubella, вирусом простого герпеса первого типа, вирусом Эпштейна-Барр; бактериальная пневмония и
бронхит, вызванные Mycoplasma pneumoniae и Chlamydophila pneumonia; HBV-инфекция, HСV-инфекция, HIV-1,2-инфекция; инфекция, вызванная Mycobacterium tuberculosis. Перекрестно реагирующих образцов обнаружено не было.
Воспроизводимость результатов: 100% межсерийная воспроизводимость результатов. Коэффициент вариации ОП не более 8%.
Для анализа можно использовать образцы сыворотки крови человека или образцы плазмы крови, полученной с использованием в качестве антикоагулянта ЭДТА или цитрата натрия.
Анализируемые образцы сыворотки (плазмы) крови можно хранить при температуре (2–8)°С до 5 суток или при температуре минус 18°С и ниже, если требуется более длительное хранение.
Образцы, содержащие гемоглобин в концентрации до 10 мг/мл, билирубин в концентрации до 0,2 мг/мл, триглицериды в концентрации до 20 мг/мл пригодны для использования.
Время исследования при пересчёте на инкубацию составляет до 85 минут. С целью оптимизации рабочего процесса, методика исследования совместима (аналогична) с методикой для определения иммуноглобулинов класса G (IgG) к SARS-CoV-2.
Срок годности набора – 12 месяцев со дня выпуска при температуре 2–8°С. Допускается транспортирование (хранение) при температуре до 26°С не более 10 суток.
</t>
    </r>
  </si>
  <si>
    <r>
      <t>Пластиковые пробирки с помещёнными на дно высушенными спорами бактерий. Внутри пластиковой пробирки размещена стеклянная ампула, содержащая стерильную индикаторную среду. Пластиковая пробирка закрыта колпачком, имеющим отверстия, защищённые бактериальным фильтром,</t>
    </r>
    <r>
      <rPr>
        <b/>
        <sz val="16"/>
        <color theme="1"/>
        <rFont val="Times New Roman"/>
        <family val="1"/>
        <charset val="204"/>
      </rPr>
      <t>в комплекте -24шт.</t>
    </r>
  </si>
  <si>
    <t xml:space="preserve">                                                                                 Приложение 1 к тендерной документации</t>
  </si>
  <si>
    <t>Планируемая цена</t>
  </si>
  <si>
    <t>упаковка</t>
  </si>
  <si>
    <t>Итого:</t>
  </si>
  <si>
    <t>КГП "Областная клиническая больница" УЗКО</t>
  </si>
  <si>
    <t>Директор</t>
  </si>
  <si>
    <t>Нурлыбаев Е. 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</si>
</sst>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0"/>
      <name val="Arial Cyr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9" fillId="0" borderId="0">
      <alignment horizontal="center"/>
    </xf>
    <xf numFmtId="0" fontId="8" fillId="0" borderId="0"/>
    <xf numFmtId="0" fontId="9" fillId="0" borderId="0"/>
    <xf numFmtId="0" fontId="7" fillId="0" borderId="0"/>
    <xf numFmtId="0" fontId="10" fillId="0" borderId="0"/>
    <xf numFmtId="0" fontId="11" fillId="0" borderId="0"/>
    <xf numFmtId="0" fontId="9" fillId="0" borderId="0"/>
    <xf numFmtId="0" fontId="12" fillId="0" borderId="0"/>
    <xf numFmtId="0" fontId="13" fillId="0" borderId="0">
      <alignment horizontal="center"/>
    </xf>
    <xf numFmtId="0" fontId="6" fillId="0" borderId="0"/>
    <xf numFmtId="0" fontId="5" fillId="0" borderId="0"/>
    <xf numFmtId="164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1" fillId="3" borderId="0" xfId="0" applyFont="1" applyFill="1" applyBorder="1" applyAlignment="1"/>
    <xf numFmtId="0" fontId="27" fillId="0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7" fillId="0" borderId="1" xfId="5" applyFont="1" applyFill="1" applyBorder="1" applyAlignment="1">
      <alignment horizontal="left" vertical="center" wrapText="1"/>
    </xf>
    <xf numFmtId="2" fontId="27" fillId="0" borderId="1" xfId="5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7" fillId="0" borderId="1" xfId="5" applyFont="1" applyFill="1" applyBorder="1" applyAlignment="1" applyProtection="1">
      <alignment horizontal="left" vertical="center" wrapText="1"/>
      <protection locked="0"/>
    </xf>
    <xf numFmtId="0" fontId="32" fillId="0" borderId="1" xfId="5" applyFont="1" applyFill="1" applyBorder="1" applyAlignment="1" applyProtection="1">
      <alignment horizontal="left" vertical="center" wrapText="1"/>
      <protection locked="0"/>
    </xf>
    <xf numFmtId="2" fontId="32" fillId="0" borderId="1" xfId="5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2" fontId="30" fillId="0" borderId="1" xfId="5" applyNumberFormat="1" applyFont="1" applyFill="1" applyBorder="1" applyAlignment="1">
      <alignment horizontal="left" vertical="center" wrapText="1"/>
    </xf>
    <xf numFmtId="0" fontId="32" fillId="0" borderId="1" xfId="5" applyFont="1" applyFill="1" applyBorder="1" applyAlignment="1">
      <alignment horizontal="left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 applyProtection="1">
      <alignment horizontal="left" vertical="center" wrapText="1"/>
      <protection hidden="1"/>
    </xf>
    <xf numFmtId="0" fontId="31" fillId="0" borderId="1" xfId="0" applyFont="1" applyFill="1" applyBorder="1" applyAlignment="1">
      <alignment horizontal="left" vertical="center"/>
    </xf>
    <xf numFmtId="16" fontId="27" fillId="0" borderId="1" xfId="5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Fill="1" applyBorder="1" applyAlignment="1">
      <alignment horizontal="left" vertical="center"/>
    </xf>
    <xf numFmtId="0" fontId="27" fillId="0" borderId="1" xfId="5" applyNumberFormat="1" applyFont="1" applyFill="1" applyBorder="1" applyAlignment="1">
      <alignment horizontal="left" vertical="center" wrapText="1"/>
    </xf>
    <xf numFmtId="0" fontId="32" fillId="0" borderId="1" xfId="5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5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32" fillId="6" borderId="1" xfId="5" applyFont="1" applyFill="1" applyBorder="1" applyAlignment="1" applyProtection="1">
      <alignment horizontal="left" vertical="center" wrapText="1"/>
      <protection locked="0"/>
    </xf>
    <xf numFmtId="4" fontId="18" fillId="0" borderId="1" xfId="5" applyNumberFormat="1" applyFont="1" applyFill="1" applyBorder="1" applyAlignment="1" applyProtection="1">
      <alignment horizontal="center" vertical="center" wrapText="1"/>
      <protection locked="0"/>
    </xf>
    <xf numFmtId="2" fontId="32" fillId="6" borderId="1" xfId="5" applyNumberFormat="1" applyFont="1" applyFill="1" applyBorder="1" applyAlignment="1">
      <alignment horizontal="left" vertical="center" wrapText="1"/>
    </xf>
    <xf numFmtId="0" fontId="30" fillId="6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16" fontId="32" fillId="6" borderId="1" xfId="5" applyNumberFormat="1" applyFont="1" applyFill="1" applyBorder="1" applyAlignment="1" applyProtection="1">
      <alignment horizontal="left" vertical="center" wrapText="1"/>
      <protection locked="0"/>
    </xf>
    <xf numFmtId="4" fontId="20" fillId="3" borderId="1" xfId="0" applyNumberFormat="1" applyFont="1" applyFill="1" applyBorder="1" applyAlignment="1">
      <alignment horizontal="center" vertical="center"/>
    </xf>
    <xf numFmtId="0" fontId="30" fillId="6" borderId="1" xfId="5" applyFont="1" applyFill="1" applyBorder="1" applyAlignment="1" applyProtection="1">
      <alignment horizontal="left" vertical="center" wrapText="1"/>
      <protection locked="0"/>
    </xf>
    <xf numFmtId="0" fontId="32" fillId="6" borderId="1" xfId="5" applyFont="1" applyFill="1" applyBorder="1" applyAlignment="1">
      <alignment horizontal="left" vertical="center" wrapText="1"/>
    </xf>
    <xf numFmtId="0" fontId="30" fillId="6" borderId="1" xfId="5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25" fillId="0" borderId="1" xfId="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5" applyFont="1" applyFill="1" applyBorder="1" applyAlignment="1" applyProtection="1">
      <alignment horizontal="center" vertical="center" wrapText="1"/>
      <protection locked="0"/>
    </xf>
    <xf numFmtId="0" fontId="32" fillId="6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35" fillId="6" borderId="1" xfId="5" applyFont="1" applyFill="1" applyBorder="1" applyAlignment="1" applyProtection="1">
      <alignment horizontal="left" vertical="center" wrapText="1"/>
      <protection locked="0"/>
    </xf>
    <xf numFmtId="4" fontId="18" fillId="0" borderId="1" xfId="8" applyNumberFormat="1" applyFont="1" applyFill="1" applyBorder="1" applyAlignment="1">
      <alignment horizontal="center" vertical="center"/>
    </xf>
    <xf numFmtId="4" fontId="20" fillId="0" borderId="1" xfId="8" applyNumberFormat="1" applyFont="1" applyFill="1" applyBorder="1" applyAlignment="1">
      <alignment horizontal="center" vertical="center"/>
    </xf>
    <xf numFmtId="0" fontId="26" fillId="0" borderId="1" xfId="5" applyFont="1" applyFill="1" applyBorder="1" applyAlignment="1" applyProtection="1">
      <alignment horizontal="center" vertical="center" wrapText="1"/>
      <protection locked="0"/>
    </xf>
    <xf numFmtId="16" fontId="30" fillId="6" borderId="1" xfId="5" applyNumberFormat="1" applyFont="1" applyFill="1" applyBorder="1" applyAlignment="1" applyProtection="1">
      <alignment horizontal="left" vertical="center" wrapText="1"/>
      <protection locked="0"/>
    </xf>
    <xf numFmtId="0" fontId="18" fillId="6" borderId="1" xfId="5" applyFont="1" applyFill="1" applyBorder="1" applyAlignment="1" applyProtection="1">
      <alignment horizontal="center" vertical="center" wrapText="1"/>
      <protection locked="0"/>
    </xf>
    <xf numFmtId="0" fontId="29" fillId="6" borderId="1" xfId="0" applyFont="1" applyFill="1" applyBorder="1" applyAlignment="1">
      <alignment horizontal="center" vertical="center"/>
    </xf>
    <xf numFmtId="0" fontId="30" fillId="6" borderId="1" xfId="9" applyNumberFormat="1" applyFont="1" applyFill="1" applyBorder="1" applyAlignment="1">
      <alignment horizontal="left" vertical="center" wrapText="1"/>
    </xf>
    <xf numFmtId="0" fontId="16" fillId="6" borderId="1" xfId="9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30" fillId="6" borderId="1" xfId="5" applyFont="1" applyFill="1" applyBorder="1" applyAlignment="1" applyProtection="1">
      <alignment horizontal="left" vertical="center" wrapText="1"/>
      <protection locked="0"/>
    </xf>
    <xf numFmtId="0" fontId="30" fillId="6" borderId="1" xfId="5" applyFont="1" applyFill="1" applyBorder="1" applyAlignment="1">
      <alignment horizontal="left" vertical="center" wrapText="1"/>
    </xf>
    <xf numFmtId="0" fontId="32" fillId="6" borderId="1" xfId="5" applyFont="1" applyFill="1" applyBorder="1" applyAlignment="1" applyProtection="1">
      <alignment horizontal="left" vertical="center" wrapText="1"/>
      <protection locked="0"/>
    </xf>
    <xf numFmtId="0" fontId="32" fillId="6" borderId="2" xfId="5" applyFont="1" applyFill="1" applyBorder="1" applyAlignment="1" applyProtection="1">
      <alignment horizontal="center" vertical="center" wrapText="1"/>
      <protection locked="0"/>
    </xf>
    <xf numFmtId="0" fontId="32" fillId="6" borderId="3" xfId="5" applyFont="1" applyFill="1" applyBorder="1" applyAlignment="1" applyProtection="1">
      <alignment horizontal="center" vertical="center" wrapText="1"/>
      <protection locked="0"/>
    </xf>
    <xf numFmtId="0" fontId="30" fillId="6" borderId="2" xfId="0" applyFont="1" applyFill="1" applyBorder="1" applyAlignment="1">
      <alignment horizontal="left" vertical="center" wrapText="1"/>
    </xf>
    <xf numFmtId="0" fontId="30" fillId="6" borderId="3" xfId="0" applyFont="1" applyFill="1" applyBorder="1" applyAlignment="1">
      <alignment horizontal="left" vertical="center" wrapText="1"/>
    </xf>
  </cellXfs>
  <cellStyles count="30">
    <cellStyle name="Excel Built-in Explanatory Text" xfId="8"/>
    <cellStyle name="Обычный" xfId="0" builtinId="0"/>
    <cellStyle name="Обычный 10 4 2 2" xfId="24"/>
    <cellStyle name="Обычный 2" xfId="6"/>
    <cellStyle name="Обычный 2 2 3" xfId="3"/>
    <cellStyle name="Обычный 2 2 6" xfId="29"/>
    <cellStyle name="Обычный 2 3" xfId="4"/>
    <cellStyle name="Обычный 2 3 2" xfId="11"/>
    <cellStyle name="Обычный 3" xfId="7"/>
    <cellStyle name="Обычный 33" xfId="28"/>
    <cellStyle name="Обычный 34" xfId="25"/>
    <cellStyle name="Обычный 4" xfId="5"/>
    <cellStyle name="Обычный 40" xfId="13"/>
    <cellStyle name="Обычный 41" xfId="14"/>
    <cellStyle name="Обычный 42" xfId="19"/>
    <cellStyle name="Обычный 43" xfId="16"/>
    <cellStyle name="Обычный 44" xfId="15"/>
    <cellStyle name="Обычный 46" xfId="10"/>
    <cellStyle name="Обычный 47" xfId="26"/>
    <cellStyle name="Обычный 50" xfId="27"/>
    <cellStyle name="Обычный 52" xfId="17"/>
    <cellStyle name="Обычный 53" xfId="18"/>
    <cellStyle name="Обычный 55" xfId="20"/>
    <cellStyle name="Обычный 56" xfId="23"/>
    <cellStyle name="Обычный 57" xfId="21"/>
    <cellStyle name="Обычный 58" xfId="22"/>
    <cellStyle name="Обычный 6" xfId="2"/>
    <cellStyle name="Обычный_Лист1 3" xfId="9"/>
    <cellStyle name="Стиль 1" xfId="1"/>
    <cellStyle name="Финансовый 2" xfId="12"/>
  </cellStyles>
  <dxfs count="0"/>
  <tableStyles count="0" defaultTableStyle="TableStyleMedium2" defaultPivotStyle="PivotStyleMedium9"/>
  <colors>
    <mruColors>
      <color rgb="FFFFCCFF"/>
      <color rgb="FFFF66FF"/>
      <color rgb="FF00FFFF"/>
      <color rgb="FFFF99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AD475"/>
  <sheetViews>
    <sheetView tabSelected="1" view="pageBreakPreview" zoomScale="50" zoomScaleNormal="80" zoomScaleSheetLayoutView="50" workbookViewId="0">
      <selection activeCell="B6" sqref="B6:C6"/>
    </sheetView>
  </sheetViews>
  <sheetFormatPr defaultRowHeight="20.25" x14ac:dyDescent="0.3"/>
  <cols>
    <col min="1" max="1" width="12.42578125" style="50" customWidth="1"/>
    <col min="2" max="2" width="45.28515625" style="54" customWidth="1"/>
    <col min="3" max="3" width="141.28515625" style="55" customWidth="1"/>
    <col min="4" max="4" width="17.7109375" style="40" customWidth="1"/>
    <col min="5" max="5" width="14.5703125" style="5" hidden="1" customWidth="1"/>
    <col min="6" max="6" width="36.140625" style="5" hidden="1" customWidth="1"/>
    <col min="7" max="7" width="23" style="5" hidden="1" customWidth="1"/>
    <col min="8" max="8" width="10.7109375" style="5" hidden="1" customWidth="1"/>
    <col min="9" max="9" width="11" style="19" hidden="1" customWidth="1"/>
    <col min="10" max="10" width="11.85546875" style="20" hidden="1" customWidth="1"/>
    <col min="11" max="11" width="10.7109375" style="5" hidden="1" customWidth="1"/>
    <col min="12" max="12" width="18.140625" style="5" hidden="1" customWidth="1"/>
    <col min="13" max="13" width="10.7109375" style="5" hidden="1" customWidth="1"/>
    <col min="14" max="14" width="16.7109375" style="20" hidden="1" customWidth="1"/>
    <col min="15" max="18" width="14.42578125" style="20" hidden="1" customWidth="1"/>
    <col min="19" max="19" width="10.7109375" style="21" hidden="1" customWidth="1"/>
    <col min="20" max="20" width="7.5703125" style="22" hidden="1" customWidth="1"/>
    <col min="21" max="21" width="18.140625" style="42" customWidth="1"/>
    <col min="22" max="22" width="20.5703125" style="42" customWidth="1"/>
    <col min="23" max="23" width="18.140625" style="42" customWidth="1"/>
    <col min="24" max="24" width="68.28515625" style="40" customWidth="1"/>
    <col min="25" max="25" width="30.42578125" style="40" customWidth="1"/>
    <col min="26" max="26" width="28.140625" style="40" customWidth="1"/>
    <col min="27" max="16384" width="9.140625" style="47"/>
  </cols>
  <sheetData>
    <row r="2" spans="1:30" x14ac:dyDescent="0.3">
      <c r="Y2" s="40" t="s">
        <v>607</v>
      </c>
    </row>
    <row r="4" spans="1:30" s="48" customFormat="1" ht="75.75" customHeight="1" x14ac:dyDescent="0.3">
      <c r="A4" s="53" t="s">
        <v>0</v>
      </c>
      <c r="B4" s="78" t="s">
        <v>586</v>
      </c>
      <c r="C4" s="78" t="s">
        <v>587</v>
      </c>
      <c r="D4" s="79" t="s">
        <v>1</v>
      </c>
      <c r="E4" s="4" t="s">
        <v>11</v>
      </c>
      <c r="F4" s="4" t="s">
        <v>2</v>
      </c>
      <c r="G4" s="8" t="s">
        <v>3</v>
      </c>
      <c r="H4" s="7" t="s">
        <v>574</v>
      </c>
      <c r="I4" s="9" t="s">
        <v>576</v>
      </c>
      <c r="J4" s="10" t="s">
        <v>575</v>
      </c>
      <c r="K4" s="7" t="s">
        <v>577</v>
      </c>
      <c r="L4" s="7" t="s">
        <v>572</v>
      </c>
      <c r="M4" s="7" t="s">
        <v>577</v>
      </c>
      <c r="N4" s="10" t="s">
        <v>572</v>
      </c>
      <c r="O4" s="10"/>
      <c r="P4" s="10"/>
      <c r="Q4" s="10"/>
      <c r="R4" s="10"/>
      <c r="S4" s="11" t="s">
        <v>573</v>
      </c>
      <c r="T4" s="12" t="s">
        <v>572</v>
      </c>
      <c r="U4" s="41" t="s">
        <v>573</v>
      </c>
      <c r="V4" s="41" t="s">
        <v>608</v>
      </c>
      <c r="W4" s="43" t="s">
        <v>572</v>
      </c>
      <c r="X4" s="43" t="s">
        <v>580</v>
      </c>
      <c r="Y4" s="41" t="s">
        <v>581</v>
      </c>
      <c r="Z4" s="41" t="s">
        <v>582</v>
      </c>
    </row>
    <row r="5" spans="1:30" ht="159.75" customHeight="1" x14ac:dyDescent="0.3">
      <c r="A5" s="51">
        <v>1</v>
      </c>
      <c r="B5" s="56" t="s">
        <v>14</v>
      </c>
      <c r="C5" s="57" t="s">
        <v>591</v>
      </c>
      <c r="D5" s="80" t="s">
        <v>13</v>
      </c>
      <c r="E5" s="13">
        <v>14180</v>
      </c>
      <c r="F5" s="2">
        <v>10</v>
      </c>
      <c r="G5" s="6">
        <f t="shared" ref="G5:G15" si="0">E5*F5</f>
        <v>141800</v>
      </c>
      <c r="H5" s="3"/>
      <c r="I5" s="15"/>
      <c r="J5" s="3">
        <f t="shared" ref="J5:J15" si="1">H5*I5</f>
        <v>0</v>
      </c>
      <c r="K5" s="3">
        <f t="shared" ref="K5:K15" si="2">F5-H5</f>
        <v>10</v>
      </c>
      <c r="L5" s="13">
        <f t="shared" ref="L5:L15" si="3">G5-J5</f>
        <v>141800</v>
      </c>
      <c r="M5" s="3">
        <f t="shared" ref="M5:M15" si="4">K5*30/100</f>
        <v>3</v>
      </c>
      <c r="N5" s="13">
        <f t="shared" ref="N5:N15" si="5">E5*M5</f>
        <v>42540</v>
      </c>
      <c r="O5" s="13">
        <v>14180</v>
      </c>
      <c r="P5" s="13"/>
      <c r="Q5" s="13"/>
      <c r="R5" s="13"/>
      <c r="S5" s="16"/>
      <c r="T5" s="17"/>
      <c r="U5" s="44">
        <f>M5-S5</f>
        <v>3</v>
      </c>
      <c r="V5" s="44">
        <f>W5/U5</f>
        <v>14180</v>
      </c>
      <c r="W5" s="44">
        <f>O5*U5</f>
        <v>42540</v>
      </c>
      <c r="X5" s="45" t="s">
        <v>583</v>
      </c>
      <c r="Y5" s="45" t="s">
        <v>584</v>
      </c>
      <c r="Z5" s="45" t="s">
        <v>585</v>
      </c>
    </row>
    <row r="6" spans="1:30" s="39" customFormat="1" ht="57" customHeight="1" x14ac:dyDescent="0.25">
      <c r="A6" s="51">
        <v>2</v>
      </c>
      <c r="B6" s="114" t="s">
        <v>15</v>
      </c>
      <c r="C6" s="114"/>
      <c r="D6" s="81">
        <v>1</v>
      </c>
      <c r="E6" s="13"/>
      <c r="F6" s="2"/>
      <c r="G6" s="6">
        <f t="shared" si="0"/>
        <v>0</v>
      </c>
      <c r="H6" s="3"/>
      <c r="I6" s="15"/>
      <c r="J6" s="3">
        <f t="shared" si="1"/>
        <v>0</v>
      </c>
      <c r="K6" s="3">
        <f t="shared" si="2"/>
        <v>0</v>
      </c>
      <c r="L6" s="13">
        <f t="shared" si="3"/>
        <v>0</v>
      </c>
      <c r="M6" s="3">
        <v>1</v>
      </c>
      <c r="N6" s="13">
        <f t="shared" si="5"/>
        <v>0</v>
      </c>
      <c r="O6" s="13"/>
      <c r="P6" s="3"/>
      <c r="Q6" s="13"/>
      <c r="R6" s="13"/>
      <c r="S6" s="16">
        <v>1</v>
      </c>
      <c r="T6" s="17"/>
      <c r="U6" s="36"/>
      <c r="V6" s="37"/>
      <c r="W6" s="37"/>
      <c r="X6" s="38"/>
      <c r="Y6" s="38"/>
      <c r="Z6" s="38"/>
      <c r="AA6" s="5"/>
      <c r="AB6" s="5"/>
      <c r="AC6" s="5"/>
      <c r="AD6" s="5"/>
    </row>
    <row r="7" spans="1:30" ht="75" x14ac:dyDescent="0.3">
      <c r="A7" s="51">
        <v>3</v>
      </c>
      <c r="B7" s="56" t="s">
        <v>12</v>
      </c>
      <c r="C7" s="57" t="s">
        <v>16</v>
      </c>
      <c r="D7" s="82" t="s">
        <v>13</v>
      </c>
      <c r="E7" s="6">
        <v>3565</v>
      </c>
      <c r="F7" s="2">
        <v>105</v>
      </c>
      <c r="G7" s="6">
        <f t="shared" si="0"/>
        <v>374325</v>
      </c>
      <c r="H7" s="3"/>
      <c r="I7" s="15"/>
      <c r="J7" s="3">
        <f t="shared" si="1"/>
        <v>0</v>
      </c>
      <c r="K7" s="3">
        <f t="shared" si="2"/>
        <v>105</v>
      </c>
      <c r="L7" s="13">
        <f t="shared" si="3"/>
        <v>374325</v>
      </c>
      <c r="M7" s="3">
        <v>32</v>
      </c>
      <c r="N7" s="13">
        <f t="shared" si="5"/>
        <v>114080</v>
      </c>
      <c r="O7" s="13">
        <v>3565</v>
      </c>
      <c r="P7" s="13"/>
      <c r="Q7" s="13"/>
      <c r="R7" s="13"/>
      <c r="S7" s="16">
        <v>10</v>
      </c>
      <c r="T7" s="17">
        <f>V7*S7</f>
        <v>35650</v>
      </c>
      <c r="U7" s="44">
        <f t="shared" ref="U7:U8" si="6">M7-S7</f>
        <v>22</v>
      </c>
      <c r="V7" s="44">
        <f t="shared" ref="V7:V68" si="7">W7/U7</f>
        <v>3565</v>
      </c>
      <c r="W7" s="44">
        <f t="shared" ref="W7:W8" si="8">O7*U7</f>
        <v>78430</v>
      </c>
      <c r="X7" s="45" t="s">
        <v>583</v>
      </c>
      <c r="Y7" s="45" t="s">
        <v>584</v>
      </c>
      <c r="Z7" s="45" t="s">
        <v>585</v>
      </c>
    </row>
    <row r="8" spans="1:30" ht="75" x14ac:dyDescent="0.3">
      <c r="A8" s="51">
        <v>4</v>
      </c>
      <c r="B8" s="58" t="s">
        <v>17</v>
      </c>
      <c r="C8" s="57" t="s">
        <v>18</v>
      </c>
      <c r="D8" s="82" t="s">
        <v>13</v>
      </c>
      <c r="E8" s="6">
        <v>6500</v>
      </c>
      <c r="F8" s="2">
        <v>1</v>
      </c>
      <c r="G8" s="6">
        <f t="shared" si="0"/>
        <v>6500</v>
      </c>
      <c r="H8" s="3"/>
      <c r="I8" s="15"/>
      <c r="J8" s="3">
        <f t="shared" si="1"/>
        <v>0</v>
      </c>
      <c r="K8" s="3">
        <f t="shared" si="2"/>
        <v>1</v>
      </c>
      <c r="L8" s="13">
        <f t="shared" si="3"/>
        <v>6500</v>
      </c>
      <c r="M8" s="3">
        <v>1</v>
      </c>
      <c r="N8" s="13">
        <f t="shared" si="5"/>
        <v>6500</v>
      </c>
      <c r="O8" s="13">
        <v>6500</v>
      </c>
      <c r="P8" s="13"/>
      <c r="Q8" s="13"/>
      <c r="R8" s="13"/>
      <c r="S8" s="16"/>
      <c r="T8" s="17">
        <f t="shared" ref="T8:T71" si="9">V8*S8</f>
        <v>0</v>
      </c>
      <c r="U8" s="44">
        <f t="shared" si="6"/>
        <v>1</v>
      </c>
      <c r="V8" s="44">
        <f t="shared" si="7"/>
        <v>6500</v>
      </c>
      <c r="W8" s="44">
        <f t="shared" si="8"/>
        <v>6500</v>
      </c>
      <c r="X8" s="45" t="s">
        <v>583</v>
      </c>
      <c r="Y8" s="45" t="s">
        <v>584</v>
      </c>
      <c r="Z8" s="45" t="s">
        <v>585</v>
      </c>
    </row>
    <row r="9" spans="1:30" s="39" customFormat="1" ht="60.75" customHeight="1" x14ac:dyDescent="0.25">
      <c r="A9" s="51">
        <v>5</v>
      </c>
      <c r="B9" s="115" t="s">
        <v>19</v>
      </c>
      <c r="C9" s="115"/>
      <c r="D9" s="81">
        <v>1</v>
      </c>
      <c r="E9" s="83"/>
      <c r="F9" s="2"/>
      <c r="G9" s="6">
        <f t="shared" si="0"/>
        <v>0</v>
      </c>
      <c r="H9" s="3"/>
      <c r="I9" s="15"/>
      <c r="J9" s="3">
        <f t="shared" si="1"/>
        <v>0</v>
      </c>
      <c r="K9" s="3">
        <f t="shared" si="2"/>
        <v>0</v>
      </c>
      <c r="L9" s="13">
        <f t="shared" si="3"/>
        <v>0</v>
      </c>
      <c r="M9" s="3">
        <v>1</v>
      </c>
      <c r="N9" s="13">
        <f t="shared" si="5"/>
        <v>0</v>
      </c>
      <c r="O9" s="13"/>
      <c r="P9" s="3"/>
      <c r="Q9" s="13"/>
      <c r="R9" s="13"/>
      <c r="S9" s="16">
        <v>1</v>
      </c>
      <c r="T9" s="17">
        <f t="shared" si="9"/>
        <v>0</v>
      </c>
      <c r="U9" s="36"/>
      <c r="V9" s="37"/>
      <c r="W9" s="37"/>
      <c r="X9" s="38"/>
      <c r="Y9" s="38"/>
      <c r="Z9" s="38"/>
      <c r="AA9" s="5"/>
      <c r="AB9" s="5"/>
      <c r="AC9" s="5"/>
      <c r="AD9" s="5"/>
    </row>
    <row r="10" spans="1:30" ht="99" customHeight="1" x14ac:dyDescent="0.3">
      <c r="A10" s="51">
        <v>6</v>
      </c>
      <c r="B10" s="56" t="s">
        <v>20</v>
      </c>
      <c r="C10" s="57" t="s">
        <v>579</v>
      </c>
      <c r="D10" s="82" t="s">
        <v>13</v>
      </c>
      <c r="E10" s="29">
        <v>46900</v>
      </c>
      <c r="F10" s="25">
        <v>10</v>
      </c>
      <c r="G10" s="26">
        <f t="shared" si="0"/>
        <v>469000</v>
      </c>
      <c r="H10" s="27"/>
      <c r="I10" s="28"/>
      <c r="J10" s="27">
        <f t="shared" si="1"/>
        <v>0</v>
      </c>
      <c r="K10" s="27">
        <f t="shared" si="2"/>
        <v>10</v>
      </c>
      <c r="L10" s="29">
        <f t="shared" si="3"/>
        <v>469000</v>
      </c>
      <c r="M10" s="27">
        <f t="shared" si="4"/>
        <v>3</v>
      </c>
      <c r="N10" s="29">
        <f t="shared" si="5"/>
        <v>140700</v>
      </c>
      <c r="O10" s="29">
        <v>46900</v>
      </c>
      <c r="P10" s="29"/>
      <c r="Q10" s="29"/>
      <c r="R10" s="29"/>
      <c r="S10" s="27">
        <v>1</v>
      </c>
      <c r="T10" s="29">
        <f t="shared" si="9"/>
        <v>46900</v>
      </c>
      <c r="U10" s="44">
        <f t="shared" ref="U10:U12" si="10">M10-S10</f>
        <v>2</v>
      </c>
      <c r="V10" s="44">
        <f t="shared" si="7"/>
        <v>46900</v>
      </c>
      <c r="W10" s="44">
        <f>O10*U10</f>
        <v>93800</v>
      </c>
      <c r="X10" s="45" t="s">
        <v>583</v>
      </c>
      <c r="Y10" s="45" t="s">
        <v>584</v>
      </c>
      <c r="Z10" s="45" t="s">
        <v>585</v>
      </c>
    </row>
    <row r="11" spans="1:30" ht="99" customHeight="1" x14ac:dyDescent="0.3">
      <c r="A11" s="51">
        <v>7</v>
      </c>
      <c r="B11" s="56" t="s">
        <v>21</v>
      </c>
      <c r="C11" s="57" t="s">
        <v>22</v>
      </c>
      <c r="D11" s="82" t="s">
        <v>13</v>
      </c>
      <c r="E11" s="13">
        <v>24150</v>
      </c>
      <c r="F11" s="2">
        <v>3</v>
      </c>
      <c r="G11" s="6">
        <f t="shared" si="0"/>
        <v>72450</v>
      </c>
      <c r="H11" s="3"/>
      <c r="I11" s="15"/>
      <c r="J11" s="3">
        <f t="shared" si="1"/>
        <v>0</v>
      </c>
      <c r="K11" s="3">
        <f t="shared" si="2"/>
        <v>3</v>
      </c>
      <c r="L11" s="13">
        <f t="shared" si="3"/>
        <v>72450</v>
      </c>
      <c r="M11" s="3">
        <v>1</v>
      </c>
      <c r="N11" s="13">
        <f t="shared" si="5"/>
        <v>24150</v>
      </c>
      <c r="O11" s="13">
        <v>18000</v>
      </c>
      <c r="P11" s="13"/>
      <c r="Q11" s="13"/>
      <c r="R11" s="13"/>
      <c r="S11" s="16"/>
      <c r="T11" s="17">
        <f t="shared" si="9"/>
        <v>0</v>
      </c>
      <c r="U11" s="44">
        <f t="shared" si="10"/>
        <v>1</v>
      </c>
      <c r="V11" s="44">
        <f t="shared" si="7"/>
        <v>18000</v>
      </c>
      <c r="W11" s="44">
        <f t="shared" ref="W11:W12" si="11">O11*U11</f>
        <v>18000</v>
      </c>
      <c r="X11" s="45" t="s">
        <v>583</v>
      </c>
      <c r="Y11" s="45" t="s">
        <v>584</v>
      </c>
      <c r="Z11" s="45" t="s">
        <v>585</v>
      </c>
    </row>
    <row r="12" spans="1:30" ht="99" customHeight="1" x14ac:dyDescent="0.3">
      <c r="A12" s="51">
        <v>8</v>
      </c>
      <c r="B12" s="56" t="s">
        <v>23</v>
      </c>
      <c r="C12" s="57"/>
      <c r="D12" s="82" t="s">
        <v>13</v>
      </c>
      <c r="E12" s="13">
        <v>28980</v>
      </c>
      <c r="F12" s="2">
        <v>5</v>
      </c>
      <c r="G12" s="6">
        <f t="shared" si="0"/>
        <v>144900</v>
      </c>
      <c r="H12" s="3"/>
      <c r="I12" s="15"/>
      <c r="J12" s="3">
        <f t="shared" si="1"/>
        <v>0</v>
      </c>
      <c r="K12" s="3">
        <f t="shared" si="2"/>
        <v>5</v>
      </c>
      <c r="L12" s="13">
        <f t="shared" si="3"/>
        <v>144900</v>
      </c>
      <c r="M12" s="3">
        <v>2</v>
      </c>
      <c r="N12" s="13">
        <f t="shared" si="5"/>
        <v>57960</v>
      </c>
      <c r="O12" s="13">
        <v>15500</v>
      </c>
      <c r="P12" s="13"/>
      <c r="Q12" s="13"/>
      <c r="R12" s="13"/>
      <c r="S12" s="16"/>
      <c r="T12" s="17">
        <f t="shared" si="9"/>
        <v>0</v>
      </c>
      <c r="U12" s="44">
        <f t="shared" si="10"/>
        <v>2</v>
      </c>
      <c r="V12" s="44">
        <f t="shared" si="7"/>
        <v>15500</v>
      </c>
      <c r="W12" s="44">
        <f t="shared" si="11"/>
        <v>31000</v>
      </c>
      <c r="X12" s="45" t="s">
        <v>583</v>
      </c>
      <c r="Y12" s="45" t="s">
        <v>584</v>
      </c>
      <c r="Z12" s="45" t="s">
        <v>585</v>
      </c>
    </row>
    <row r="13" spans="1:30" ht="99" customHeight="1" x14ac:dyDescent="0.3">
      <c r="A13" s="51">
        <v>9</v>
      </c>
      <c r="B13" s="56" t="s">
        <v>25</v>
      </c>
      <c r="C13" s="57" t="s">
        <v>24</v>
      </c>
      <c r="D13" s="82" t="s">
        <v>13</v>
      </c>
      <c r="E13" s="13">
        <v>49580</v>
      </c>
      <c r="F13" s="2">
        <v>1</v>
      </c>
      <c r="G13" s="6">
        <f t="shared" si="0"/>
        <v>49580</v>
      </c>
      <c r="H13" s="3"/>
      <c r="I13" s="15"/>
      <c r="J13" s="3">
        <f t="shared" si="1"/>
        <v>0</v>
      </c>
      <c r="K13" s="3">
        <f t="shared" si="2"/>
        <v>1</v>
      </c>
      <c r="L13" s="13">
        <f t="shared" si="3"/>
        <v>49580</v>
      </c>
      <c r="M13" s="3">
        <v>1</v>
      </c>
      <c r="N13" s="13">
        <f t="shared" si="5"/>
        <v>49580</v>
      </c>
      <c r="O13" s="13">
        <v>44700</v>
      </c>
      <c r="P13" s="13"/>
      <c r="Q13" s="13"/>
      <c r="R13" s="13"/>
      <c r="S13" s="16"/>
      <c r="T13" s="17">
        <f t="shared" si="9"/>
        <v>0</v>
      </c>
      <c r="U13" s="44">
        <f t="shared" ref="U13:U14" si="12">M13-S13</f>
        <v>1</v>
      </c>
      <c r="V13" s="44">
        <f t="shared" si="7"/>
        <v>44700</v>
      </c>
      <c r="W13" s="44">
        <f t="shared" ref="W13:W14" si="13">O13*U13</f>
        <v>44700</v>
      </c>
      <c r="X13" s="45" t="s">
        <v>583</v>
      </c>
      <c r="Y13" s="45" t="s">
        <v>584</v>
      </c>
      <c r="Z13" s="45" t="s">
        <v>585</v>
      </c>
    </row>
    <row r="14" spans="1:30" ht="99" customHeight="1" x14ac:dyDescent="0.3">
      <c r="A14" s="51">
        <v>10</v>
      </c>
      <c r="B14" s="58" t="s">
        <v>26</v>
      </c>
      <c r="C14" s="58" t="s">
        <v>27</v>
      </c>
      <c r="D14" s="82" t="s">
        <v>9</v>
      </c>
      <c r="E14" s="26">
        <v>25000</v>
      </c>
      <c r="F14" s="25">
        <v>50</v>
      </c>
      <c r="G14" s="26">
        <f t="shared" si="0"/>
        <v>1250000</v>
      </c>
      <c r="H14" s="27">
        <v>10</v>
      </c>
      <c r="I14" s="28">
        <v>23999</v>
      </c>
      <c r="J14" s="27">
        <f t="shared" si="1"/>
        <v>239990</v>
      </c>
      <c r="K14" s="27">
        <f t="shared" si="2"/>
        <v>40</v>
      </c>
      <c r="L14" s="29">
        <f t="shared" si="3"/>
        <v>1010010</v>
      </c>
      <c r="M14" s="27">
        <f t="shared" si="4"/>
        <v>12</v>
      </c>
      <c r="N14" s="29">
        <f t="shared" si="5"/>
        <v>300000</v>
      </c>
      <c r="O14" s="29">
        <v>25000</v>
      </c>
      <c r="P14" s="29"/>
      <c r="Q14" s="29"/>
      <c r="R14" s="29"/>
      <c r="S14" s="27">
        <v>4</v>
      </c>
      <c r="T14" s="29">
        <f t="shared" si="9"/>
        <v>100000</v>
      </c>
      <c r="U14" s="44">
        <f t="shared" si="12"/>
        <v>8</v>
      </c>
      <c r="V14" s="44">
        <f t="shared" si="7"/>
        <v>25000</v>
      </c>
      <c r="W14" s="44">
        <f t="shared" si="13"/>
        <v>200000</v>
      </c>
      <c r="X14" s="45" t="s">
        <v>583</v>
      </c>
      <c r="Y14" s="45" t="s">
        <v>584</v>
      </c>
      <c r="Z14" s="45" t="s">
        <v>585</v>
      </c>
    </row>
    <row r="15" spans="1:30" ht="99" customHeight="1" x14ac:dyDescent="0.3">
      <c r="A15" s="51">
        <v>11</v>
      </c>
      <c r="B15" s="56" t="s">
        <v>28</v>
      </c>
      <c r="C15" s="57" t="s">
        <v>29</v>
      </c>
      <c r="D15" s="82" t="s">
        <v>9</v>
      </c>
      <c r="E15" s="29">
        <v>19720</v>
      </c>
      <c r="F15" s="25">
        <v>15</v>
      </c>
      <c r="G15" s="26">
        <f t="shared" si="0"/>
        <v>295800</v>
      </c>
      <c r="H15" s="27">
        <v>5</v>
      </c>
      <c r="I15" s="28">
        <v>16440</v>
      </c>
      <c r="J15" s="27">
        <f t="shared" si="1"/>
        <v>82200</v>
      </c>
      <c r="K15" s="27">
        <f t="shared" si="2"/>
        <v>10</v>
      </c>
      <c r="L15" s="29">
        <f t="shared" si="3"/>
        <v>213600</v>
      </c>
      <c r="M15" s="27">
        <f t="shared" si="4"/>
        <v>3</v>
      </c>
      <c r="N15" s="29">
        <f t="shared" si="5"/>
        <v>59160</v>
      </c>
      <c r="O15" s="29">
        <v>17500</v>
      </c>
      <c r="P15" s="29"/>
      <c r="Q15" s="29"/>
      <c r="R15" s="29"/>
      <c r="S15" s="27">
        <v>1</v>
      </c>
      <c r="T15" s="29">
        <f t="shared" si="9"/>
        <v>17500</v>
      </c>
      <c r="U15" s="44">
        <f>M15-S15</f>
        <v>2</v>
      </c>
      <c r="V15" s="44">
        <f t="shared" si="7"/>
        <v>17500</v>
      </c>
      <c r="W15" s="44">
        <f>O15*U15</f>
        <v>35000</v>
      </c>
      <c r="X15" s="45" t="s">
        <v>583</v>
      </c>
      <c r="Y15" s="45" t="s">
        <v>584</v>
      </c>
      <c r="Z15" s="45" t="s">
        <v>585</v>
      </c>
    </row>
    <row r="16" spans="1:30" s="39" customFormat="1" ht="21" x14ac:dyDescent="0.25">
      <c r="A16" s="51">
        <v>12</v>
      </c>
      <c r="B16" s="84" t="s">
        <v>30</v>
      </c>
      <c r="C16" s="84"/>
      <c r="D16" s="81">
        <v>1</v>
      </c>
      <c r="E16" s="83"/>
      <c r="F16" s="2"/>
      <c r="G16" s="6">
        <f t="shared" ref="G16:G46" si="14">E16*F16</f>
        <v>0</v>
      </c>
      <c r="H16" s="3"/>
      <c r="I16" s="15"/>
      <c r="J16" s="3">
        <f t="shared" ref="J16:J40" si="15">H16*I16</f>
        <v>0</v>
      </c>
      <c r="K16" s="3">
        <f t="shared" ref="K16:K45" si="16">F16-H16</f>
        <v>0</v>
      </c>
      <c r="L16" s="13">
        <f t="shared" ref="L16:L45" si="17">G16-J16</f>
        <v>0</v>
      </c>
      <c r="M16" s="3">
        <v>1</v>
      </c>
      <c r="N16" s="13">
        <f t="shared" ref="N16:N45" si="18">E16*M16</f>
        <v>0</v>
      </c>
      <c r="O16" s="13"/>
      <c r="P16" s="3"/>
      <c r="Q16" s="13"/>
      <c r="R16" s="13"/>
      <c r="S16" s="16">
        <v>1</v>
      </c>
      <c r="T16" s="17">
        <f t="shared" si="9"/>
        <v>0</v>
      </c>
      <c r="U16" s="36"/>
      <c r="V16" s="37"/>
      <c r="W16" s="37"/>
      <c r="X16" s="38"/>
      <c r="Y16" s="38"/>
      <c r="Z16" s="38"/>
      <c r="AA16" s="5"/>
      <c r="AB16" s="5"/>
      <c r="AC16" s="5"/>
      <c r="AD16" s="5"/>
    </row>
    <row r="17" spans="1:30" ht="99" customHeight="1" x14ac:dyDescent="0.3">
      <c r="A17" s="51">
        <v>13</v>
      </c>
      <c r="B17" s="59" t="s">
        <v>31</v>
      </c>
      <c r="C17" s="57" t="s">
        <v>32</v>
      </c>
      <c r="D17" s="80" t="s">
        <v>13</v>
      </c>
      <c r="E17" s="13">
        <v>18900</v>
      </c>
      <c r="F17" s="2">
        <v>1</v>
      </c>
      <c r="G17" s="6">
        <f t="shared" si="14"/>
        <v>18900</v>
      </c>
      <c r="H17" s="3"/>
      <c r="I17" s="15"/>
      <c r="J17" s="3">
        <f t="shared" si="15"/>
        <v>0</v>
      </c>
      <c r="K17" s="3">
        <f t="shared" si="16"/>
        <v>1</v>
      </c>
      <c r="L17" s="13">
        <f t="shared" si="17"/>
        <v>18900</v>
      </c>
      <c r="M17" s="3">
        <v>1</v>
      </c>
      <c r="N17" s="13">
        <f t="shared" si="18"/>
        <v>18900</v>
      </c>
      <c r="O17" s="13">
        <v>18900</v>
      </c>
      <c r="P17" s="13"/>
      <c r="Q17" s="13"/>
      <c r="R17" s="13"/>
      <c r="S17" s="16"/>
      <c r="T17" s="17">
        <f t="shared" si="9"/>
        <v>0</v>
      </c>
      <c r="U17" s="44">
        <f>M17-S17</f>
        <v>1</v>
      </c>
      <c r="V17" s="44">
        <f t="shared" si="7"/>
        <v>18900</v>
      </c>
      <c r="W17" s="44">
        <f>O17*U17</f>
        <v>18900</v>
      </c>
      <c r="X17" s="45" t="s">
        <v>583</v>
      </c>
      <c r="Y17" s="45" t="s">
        <v>584</v>
      </c>
      <c r="Z17" s="45" t="s">
        <v>585</v>
      </c>
    </row>
    <row r="18" spans="1:30" ht="99" customHeight="1" x14ac:dyDescent="0.3">
      <c r="A18" s="51">
        <v>14</v>
      </c>
      <c r="B18" s="59" t="s">
        <v>33</v>
      </c>
      <c r="C18" s="57" t="s">
        <v>34</v>
      </c>
      <c r="D18" s="80" t="s">
        <v>13</v>
      </c>
      <c r="E18" s="85">
        <v>4012.2432000000003</v>
      </c>
      <c r="F18" s="2">
        <v>1</v>
      </c>
      <c r="G18" s="6">
        <f t="shared" si="14"/>
        <v>4012.2432000000003</v>
      </c>
      <c r="H18" s="3"/>
      <c r="I18" s="15"/>
      <c r="J18" s="3">
        <f t="shared" si="15"/>
        <v>0</v>
      </c>
      <c r="K18" s="3">
        <f t="shared" si="16"/>
        <v>1</v>
      </c>
      <c r="L18" s="13">
        <f t="shared" si="17"/>
        <v>4012.2432000000003</v>
      </c>
      <c r="M18" s="3">
        <v>1</v>
      </c>
      <c r="N18" s="13">
        <f t="shared" si="18"/>
        <v>4012.2432000000003</v>
      </c>
      <c r="O18" s="13">
        <f>E18</f>
        <v>4012.2432000000003</v>
      </c>
      <c r="P18" s="13"/>
      <c r="Q18" s="13"/>
      <c r="R18" s="13"/>
      <c r="S18" s="16"/>
      <c r="T18" s="17">
        <f t="shared" si="9"/>
        <v>0</v>
      </c>
      <c r="U18" s="44">
        <f t="shared" ref="U18:U20" si="19">M18-S18</f>
        <v>1</v>
      </c>
      <c r="V18" s="44">
        <f t="shared" si="7"/>
        <v>4012.2432000000003</v>
      </c>
      <c r="W18" s="44">
        <f t="shared" ref="W18:W20" si="20">O18*U18</f>
        <v>4012.2432000000003</v>
      </c>
      <c r="X18" s="45" t="s">
        <v>583</v>
      </c>
      <c r="Y18" s="45" t="s">
        <v>584</v>
      </c>
      <c r="Z18" s="45" t="s">
        <v>585</v>
      </c>
    </row>
    <row r="19" spans="1:30" ht="99" customHeight="1" x14ac:dyDescent="0.3">
      <c r="A19" s="51">
        <v>15</v>
      </c>
      <c r="B19" s="60" t="s">
        <v>35</v>
      </c>
      <c r="C19" s="61"/>
      <c r="D19" s="80" t="s">
        <v>13</v>
      </c>
      <c r="E19" s="85">
        <v>14067.1188</v>
      </c>
      <c r="F19" s="2">
        <v>1</v>
      </c>
      <c r="G19" s="6">
        <f t="shared" si="14"/>
        <v>14067.1188</v>
      </c>
      <c r="H19" s="3"/>
      <c r="I19" s="15"/>
      <c r="J19" s="3">
        <f t="shared" si="15"/>
        <v>0</v>
      </c>
      <c r="K19" s="3">
        <f t="shared" si="16"/>
        <v>1</v>
      </c>
      <c r="L19" s="13">
        <f t="shared" si="17"/>
        <v>14067.1188</v>
      </c>
      <c r="M19" s="3">
        <v>1</v>
      </c>
      <c r="N19" s="13">
        <f t="shared" si="18"/>
        <v>14067.1188</v>
      </c>
      <c r="O19" s="13">
        <f>E19</f>
        <v>14067.1188</v>
      </c>
      <c r="P19" s="13"/>
      <c r="Q19" s="13"/>
      <c r="R19" s="13"/>
      <c r="S19" s="16"/>
      <c r="T19" s="17">
        <f t="shared" si="9"/>
        <v>0</v>
      </c>
      <c r="U19" s="44">
        <f t="shared" si="19"/>
        <v>1</v>
      </c>
      <c r="V19" s="44">
        <f t="shared" si="7"/>
        <v>14067.1188</v>
      </c>
      <c r="W19" s="44">
        <f t="shared" si="20"/>
        <v>14067.1188</v>
      </c>
      <c r="X19" s="45" t="s">
        <v>583</v>
      </c>
      <c r="Y19" s="45" t="s">
        <v>584</v>
      </c>
      <c r="Z19" s="45" t="s">
        <v>585</v>
      </c>
    </row>
    <row r="20" spans="1:30" ht="99" customHeight="1" x14ac:dyDescent="0.3">
      <c r="A20" s="51">
        <v>16</v>
      </c>
      <c r="B20" s="60" t="s">
        <v>36</v>
      </c>
      <c r="C20" s="61"/>
      <c r="D20" s="80" t="s">
        <v>13</v>
      </c>
      <c r="E20" s="85">
        <v>14067.1188</v>
      </c>
      <c r="F20" s="2">
        <v>1</v>
      </c>
      <c r="G20" s="6">
        <f t="shared" si="14"/>
        <v>14067.1188</v>
      </c>
      <c r="H20" s="3"/>
      <c r="I20" s="15"/>
      <c r="J20" s="3">
        <f t="shared" si="15"/>
        <v>0</v>
      </c>
      <c r="K20" s="3">
        <f t="shared" si="16"/>
        <v>1</v>
      </c>
      <c r="L20" s="13">
        <f t="shared" si="17"/>
        <v>14067.1188</v>
      </c>
      <c r="M20" s="3">
        <v>1</v>
      </c>
      <c r="N20" s="13">
        <f t="shared" si="18"/>
        <v>14067.1188</v>
      </c>
      <c r="O20" s="13">
        <f>E20</f>
        <v>14067.1188</v>
      </c>
      <c r="P20" s="13"/>
      <c r="Q20" s="13"/>
      <c r="R20" s="13"/>
      <c r="S20" s="16"/>
      <c r="T20" s="17">
        <f t="shared" si="9"/>
        <v>0</v>
      </c>
      <c r="U20" s="44">
        <f t="shared" si="19"/>
        <v>1</v>
      </c>
      <c r="V20" s="44">
        <f t="shared" si="7"/>
        <v>14067.1188</v>
      </c>
      <c r="W20" s="44">
        <f t="shared" si="20"/>
        <v>14067.1188</v>
      </c>
      <c r="X20" s="45" t="s">
        <v>583</v>
      </c>
      <c r="Y20" s="45" t="s">
        <v>584</v>
      </c>
      <c r="Z20" s="45" t="s">
        <v>585</v>
      </c>
    </row>
    <row r="21" spans="1:30" ht="99" customHeight="1" x14ac:dyDescent="0.3">
      <c r="A21" s="51">
        <v>17</v>
      </c>
      <c r="B21" s="59" t="s">
        <v>37</v>
      </c>
      <c r="C21" s="57" t="s">
        <v>38</v>
      </c>
      <c r="D21" s="80" t="s">
        <v>13</v>
      </c>
      <c r="E21" s="83">
        <v>25412</v>
      </c>
      <c r="F21" s="2">
        <v>1</v>
      </c>
      <c r="G21" s="6">
        <f t="shared" si="14"/>
        <v>25412</v>
      </c>
      <c r="H21" s="3"/>
      <c r="I21" s="15"/>
      <c r="J21" s="3">
        <f t="shared" si="15"/>
        <v>0</v>
      </c>
      <c r="K21" s="3">
        <f t="shared" si="16"/>
        <v>1</v>
      </c>
      <c r="L21" s="13">
        <f t="shared" si="17"/>
        <v>25412</v>
      </c>
      <c r="M21" s="3">
        <v>1</v>
      </c>
      <c r="N21" s="13">
        <f t="shared" si="18"/>
        <v>25412</v>
      </c>
      <c r="O21" s="13">
        <f>E21</f>
        <v>25412</v>
      </c>
      <c r="P21" s="13"/>
      <c r="Q21" s="13"/>
      <c r="R21" s="13"/>
      <c r="S21" s="16"/>
      <c r="T21" s="17">
        <f t="shared" si="9"/>
        <v>0</v>
      </c>
      <c r="U21" s="44">
        <f t="shared" ref="U21:U22" si="21">M21-S21</f>
        <v>1</v>
      </c>
      <c r="V21" s="44">
        <f t="shared" si="7"/>
        <v>25412</v>
      </c>
      <c r="W21" s="44">
        <f t="shared" ref="W21:W22" si="22">O21*U21</f>
        <v>25412</v>
      </c>
      <c r="X21" s="45" t="s">
        <v>583</v>
      </c>
      <c r="Y21" s="45" t="s">
        <v>584</v>
      </c>
      <c r="Z21" s="45" t="s">
        <v>585</v>
      </c>
    </row>
    <row r="22" spans="1:30" ht="99" customHeight="1" x14ac:dyDescent="0.3">
      <c r="A22" s="51">
        <v>18</v>
      </c>
      <c r="B22" s="59" t="s">
        <v>39</v>
      </c>
      <c r="C22" s="57" t="s">
        <v>40</v>
      </c>
      <c r="D22" s="80" t="s">
        <v>13</v>
      </c>
      <c r="E22" s="13">
        <v>21300</v>
      </c>
      <c r="F22" s="2">
        <v>1</v>
      </c>
      <c r="G22" s="6">
        <f t="shared" si="14"/>
        <v>21300</v>
      </c>
      <c r="H22" s="3">
        <v>3</v>
      </c>
      <c r="I22" s="15">
        <v>8000</v>
      </c>
      <c r="J22" s="3">
        <f t="shared" si="15"/>
        <v>24000</v>
      </c>
      <c r="K22" s="3">
        <f t="shared" si="16"/>
        <v>-2</v>
      </c>
      <c r="L22" s="13">
        <f t="shared" si="17"/>
        <v>-2700</v>
      </c>
      <c r="M22" s="3">
        <v>1</v>
      </c>
      <c r="N22" s="13">
        <f t="shared" si="18"/>
        <v>21300</v>
      </c>
      <c r="O22" s="13">
        <v>10000</v>
      </c>
      <c r="P22" s="13"/>
      <c r="Q22" s="13"/>
      <c r="R22" s="13"/>
      <c r="S22" s="16"/>
      <c r="T22" s="17">
        <f t="shared" si="9"/>
        <v>0</v>
      </c>
      <c r="U22" s="44">
        <f t="shared" si="21"/>
        <v>1</v>
      </c>
      <c r="V22" s="44">
        <f t="shared" si="7"/>
        <v>10000</v>
      </c>
      <c r="W22" s="44">
        <f t="shared" si="22"/>
        <v>10000</v>
      </c>
      <c r="X22" s="45" t="s">
        <v>583</v>
      </c>
      <c r="Y22" s="45" t="s">
        <v>584</v>
      </c>
      <c r="Z22" s="45" t="s">
        <v>585</v>
      </c>
    </row>
    <row r="23" spans="1:30" s="39" customFormat="1" ht="60.75" customHeight="1" x14ac:dyDescent="0.25">
      <c r="A23" s="51">
        <v>19</v>
      </c>
      <c r="B23" s="116" t="s">
        <v>41</v>
      </c>
      <c r="C23" s="117"/>
      <c r="D23" s="81">
        <v>1</v>
      </c>
      <c r="E23" s="13"/>
      <c r="F23" s="2"/>
      <c r="G23" s="6">
        <f t="shared" si="14"/>
        <v>0</v>
      </c>
      <c r="H23" s="3"/>
      <c r="I23" s="15"/>
      <c r="J23" s="3">
        <f t="shared" si="15"/>
        <v>0</v>
      </c>
      <c r="K23" s="3">
        <f t="shared" si="16"/>
        <v>0</v>
      </c>
      <c r="L23" s="13">
        <f t="shared" si="17"/>
        <v>0</v>
      </c>
      <c r="M23" s="3">
        <v>1</v>
      </c>
      <c r="N23" s="13">
        <f t="shared" si="18"/>
        <v>0</v>
      </c>
      <c r="O23" s="13"/>
      <c r="P23" s="3"/>
      <c r="Q23" s="13"/>
      <c r="R23" s="13"/>
      <c r="S23" s="16">
        <v>1</v>
      </c>
      <c r="T23" s="17">
        <f t="shared" si="9"/>
        <v>0</v>
      </c>
      <c r="U23" s="36"/>
      <c r="V23" s="37"/>
      <c r="W23" s="37"/>
      <c r="X23" s="38"/>
      <c r="Y23" s="38"/>
      <c r="Z23" s="38"/>
      <c r="AA23" s="5"/>
      <c r="AB23" s="5"/>
      <c r="AC23" s="5"/>
      <c r="AD23" s="5"/>
    </row>
    <row r="24" spans="1:30" ht="99" customHeight="1" x14ac:dyDescent="0.3">
      <c r="A24" s="51">
        <v>20</v>
      </c>
      <c r="B24" s="59" t="s">
        <v>42</v>
      </c>
      <c r="C24" s="57" t="s">
        <v>43</v>
      </c>
      <c r="D24" s="80" t="s">
        <v>9</v>
      </c>
      <c r="E24" s="13">
        <v>2100</v>
      </c>
      <c r="F24" s="2">
        <v>3</v>
      </c>
      <c r="G24" s="6">
        <f t="shared" si="14"/>
        <v>6300</v>
      </c>
      <c r="H24" s="3"/>
      <c r="I24" s="15"/>
      <c r="J24" s="3">
        <f t="shared" si="15"/>
        <v>0</v>
      </c>
      <c r="K24" s="3">
        <f t="shared" si="16"/>
        <v>3</v>
      </c>
      <c r="L24" s="13">
        <f t="shared" si="17"/>
        <v>6300</v>
      </c>
      <c r="M24" s="3">
        <v>1</v>
      </c>
      <c r="N24" s="13">
        <f t="shared" si="18"/>
        <v>2100</v>
      </c>
      <c r="O24" s="13">
        <v>2100</v>
      </c>
      <c r="P24" s="13"/>
      <c r="Q24" s="13"/>
      <c r="R24" s="13"/>
      <c r="S24" s="16"/>
      <c r="T24" s="17">
        <f t="shared" si="9"/>
        <v>0</v>
      </c>
      <c r="U24" s="44">
        <f t="shared" ref="U24:U26" si="23">M24-S24</f>
        <v>1</v>
      </c>
      <c r="V24" s="44">
        <f t="shared" si="7"/>
        <v>2100</v>
      </c>
      <c r="W24" s="44">
        <f t="shared" ref="W24:W26" si="24">O24*U24</f>
        <v>2100</v>
      </c>
      <c r="X24" s="45" t="s">
        <v>583</v>
      </c>
      <c r="Y24" s="45" t="s">
        <v>584</v>
      </c>
      <c r="Z24" s="45" t="s">
        <v>585</v>
      </c>
    </row>
    <row r="25" spans="1:30" ht="99" customHeight="1" x14ac:dyDescent="0.3">
      <c r="A25" s="51">
        <v>21</v>
      </c>
      <c r="B25" s="59" t="s">
        <v>44</v>
      </c>
      <c r="C25" s="57" t="s">
        <v>43</v>
      </c>
      <c r="D25" s="80" t="s">
        <v>9</v>
      </c>
      <c r="E25" s="13">
        <v>2100</v>
      </c>
      <c r="F25" s="2">
        <v>5</v>
      </c>
      <c r="G25" s="6">
        <f t="shared" si="14"/>
        <v>10500</v>
      </c>
      <c r="H25" s="3"/>
      <c r="I25" s="15"/>
      <c r="J25" s="3">
        <f t="shared" si="15"/>
        <v>0</v>
      </c>
      <c r="K25" s="3">
        <f t="shared" si="16"/>
        <v>5</v>
      </c>
      <c r="L25" s="13">
        <f t="shared" si="17"/>
        <v>10500</v>
      </c>
      <c r="M25" s="3">
        <v>2</v>
      </c>
      <c r="N25" s="13">
        <f t="shared" si="18"/>
        <v>4200</v>
      </c>
      <c r="O25" s="13">
        <v>2100</v>
      </c>
      <c r="P25" s="13"/>
      <c r="Q25" s="13"/>
      <c r="R25" s="13"/>
      <c r="S25" s="16"/>
      <c r="T25" s="17">
        <f t="shared" si="9"/>
        <v>0</v>
      </c>
      <c r="U25" s="44">
        <f t="shared" si="23"/>
        <v>2</v>
      </c>
      <c r="V25" s="44">
        <f t="shared" si="7"/>
        <v>2100</v>
      </c>
      <c r="W25" s="44">
        <f t="shared" si="24"/>
        <v>4200</v>
      </c>
      <c r="X25" s="45" t="s">
        <v>583</v>
      </c>
      <c r="Y25" s="45" t="s">
        <v>584</v>
      </c>
      <c r="Z25" s="45" t="s">
        <v>585</v>
      </c>
    </row>
    <row r="26" spans="1:30" ht="99" customHeight="1" x14ac:dyDescent="0.3">
      <c r="A26" s="51">
        <v>22</v>
      </c>
      <c r="B26" s="59" t="s">
        <v>45</v>
      </c>
      <c r="C26" s="57" t="s">
        <v>43</v>
      </c>
      <c r="D26" s="80" t="s">
        <v>9</v>
      </c>
      <c r="E26" s="29">
        <v>2100</v>
      </c>
      <c r="F26" s="25">
        <v>5</v>
      </c>
      <c r="G26" s="26">
        <f t="shared" si="14"/>
        <v>10500</v>
      </c>
      <c r="H26" s="27"/>
      <c r="I26" s="28"/>
      <c r="J26" s="27">
        <f t="shared" si="15"/>
        <v>0</v>
      </c>
      <c r="K26" s="27">
        <f t="shared" si="16"/>
        <v>5</v>
      </c>
      <c r="L26" s="29">
        <f t="shared" si="17"/>
        <v>10500</v>
      </c>
      <c r="M26" s="27">
        <v>2</v>
      </c>
      <c r="N26" s="29">
        <f t="shared" si="18"/>
        <v>4200</v>
      </c>
      <c r="O26" s="29">
        <v>2100</v>
      </c>
      <c r="P26" s="29"/>
      <c r="Q26" s="29"/>
      <c r="R26" s="29"/>
      <c r="S26" s="27">
        <v>1</v>
      </c>
      <c r="T26" s="29">
        <f t="shared" si="9"/>
        <v>2100</v>
      </c>
      <c r="U26" s="44">
        <f t="shared" si="23"/>
        <v>1</v>
      </c>
      <c r="V26" s="44">
        <f t="shared" si="7"/>
        <v>2100</v>
      </c>
      <c r="W26" s="44">
        <f t="shared" si="24"/>
        <v>2100</v>
      </c>
      <c r="X26" s="45" t="s">
        <v>583</v>
      </c>
      <c r="Y26" s="45" t="s">
        <v>584</v>
      </c>
      <c r="Z26" s="45" t="s">
        <v>585</v>
      </c>
    </row>
    <row r="27" spans="1:30" ht="99" customHeight="1" x14ac:dyDescent="0.3">
      <c r="A27" s="51">
        <v>23</v>
      </c>
      <c r="B27" s="59" t="s">
        <v>46</v>
      </c>
      <c r="C27" s="57" t="s">
        <v>43</v>
      </c>
      <c r="D27" s="80" t="s">
        <v>9</v>
      </c>
      <c r="E27" s="13">
        <v>2100</v>
      </c>
      <c r="F27" s="2">
        <v>5</v>
      </c>
      <c r="G27" s="6">
        <f t="shared" si="14"/>
        <v>10500</v>
      </c>
      <c r="H27" s="3"/>
      <c r="I27" s="15"/>
      <c r="J27" s="3">
        <f t="shared" si="15"/>
        <v>0</v>
      </c>
      <c r="K27" s="3">
        <f t="shared" si="16"/>
        <v>5</v>
      </c>
      <c r="L27" s="13">
        <f t="shared" si="17"/>
        <v>10500</v>
      </c>
      <c r="M27" s="3">
        <v>2</v>
      </c>
      <c r="N27" s="13">
        <f t="shared" si="18"/>
        <v>4200</v>
      </c>
      <c r="O27" s="13">
        <v>2100</v>
      </c>
      <c r="P27" s="13"/>
      <c r="Q27" s="13"/>
      <c r="R27" s="13"/>
      <c r="S27" s="16"/>
      <c r="T27" s="17">
        <f t="shared" si="9"/>
        <v>0</v>
      </c>
      <c r="U27" s="44">
        <f t="shared" ref="U27:U29" si="25">M27-S27</f>
        <v>2</v>
      </c>
      <c r="V27" s="44">
        <f t="shared" si="7"/>
        <v>2100</v>
      </c>
      <c r="W27" s="44">
        <f t="shared" ref="W27:W29" si="26">O27*U27</f>
        <v>4200</v>
      </c>
      <c r="X27" s="45" t="s">
        <v>583</v>
      </c>
      <c r="Y27" s="45" t="s">
        <v>584</v>
      </c>
      <c r="Z27" s="45" t="s">
        <v>585</v>
      </c>
    </row>
    <row r="28" spans="1:30" ht="99" customHeight="1" x14ac:dyDescent="0.3">
      <c r="A28" s="51">
        <v>24</v>
      </c>
      <c r="B28" s="59" t="s">
        <v>47</v>
      </c>
      <c r="C28" s="57" t="s">
        <v>43</v>
      </c>
      <c r="D28" s="80" t="s">
        <v>9</v>
      </c>
      <c r="E28" s="13">
        <v>2100</v>
      </c>
      <c r="F28" s="2">
        <v>5</v>
      </c>
      <c r="G28" s="6">
        <f t="shared" si="14"/>
        <v>10500</v>
      </c>
      <c r="H28" s="3"/>
      <c r="I28" s="15"/>
      <c r="J28" s="3">
        <f t="shared" si="15"/>
        <v>0</v>
      </c>
      <c r="K28" s="3">
        <f t="shared" si="16"/>
        <v>5</v>
      </c>
      <c r="L28" s="13">
        <f t="shared" si="17"/>
        <v>10500</v>
      </c>
      <c r="M28" s="3">
        <v>2</v>
      </c>
      <c r="N28" s="13">
        <f t="shared" si="18"/>
        <v>4200</v>
      </c>
      <c r="O28" s="13">
        <v>2100</v>
      </c>
      <c r="P28" s="13"/>
      <c r="Q28" s="13"/>
      <c r="R28" s="13"/>
      <c r="S28" s="16"/>
      <c r="T28" s="17">
        <f t="shared" si="9"/>
        <v>0</v>
      </c>
      <c r="U28" s="44">
        <f t="shared" si="25"/>
        <v>2</v>
      </c>
      <c r="V28" s="44">
        <f t="shared" si="7"/>
        <v>2100</v>
      </c>
      <c r="W28" s="44">
        <f t="shared" si="26"/>
        <v>4200</v>
      </c>
      <c r="X28" s="45" t="s">
        <v>583</v>
      </c>
      <c r="Y28" s="45" t="s">
        <v>584</v>
      </c>
      <c r="Z28" s="45" t="s">
        <v>585</v>
      </c>
    </row>
    <row r="29" spans="1:30" ht="99" customHeight="1" x14ac:dyDescent="0.3">
      <c r="A29" s="51">
        <v>25</v>
      </c>
      <c r="B29" s="59" t="s">
        <v>48</v>
      </c>
      <c r="C29" s="57" t="s">
        <v>43</v>
      </c>
      <c r="D29" s="80" t="s">
        <v>9</v>
      </c>
      <c r="E29" s="13">
        <v>2100</v>
      </c>
      <c r="F29" s="2">
        <v>2</v>
      </c>
      <c r="G29" s="6">
        <f t="shared" si="14"/>
        <v>4200</v>
      </c>
      <c r="H29" s="3"/>
      <c r="I29" s="15"/>
      <c r="J29" s="3">
        <f t="shared" si="15"/>
        <v>0</v>
      </c>
      <c r="K29" s="3">
        <f t="shared" si="16"/>
        <v>2</v>
      </c>
      <c r="L29" s="13">
        <f t="shared" si="17"/>
        <v>4200</v>
      </c>
      <c r="M29" s="3">
        <v>1</v>
      </c>
      <c r="N29" s="13">
        <f t="shared" si="18"/>
        <v>2100</v>
      </c>
      <c r="O29" s="13">
        <v>2100</v>
      </c>
      <c r="P29" s="13"/>
      <c r="Q29" s="13"/>
      <c r="R29" s="13"/>
      <c r="S29" s="16"/>
      <c r="T29" s="17">
        <f t="shared" si="9"/>
        <v>0</v>
      </c>
      <c r="U29" s="44">
        <f t="shared" si="25"/>
        <v>1</v>
      </c>
      <c r="V29" s="44">
        <f t="shared" si="7"/>
        <v>2100</v>
      </c>
      <c r="W29" s="44">
        <f t="shared" si="26"/>
        <v>2100</v>
      </c>
      <c r="X29" s="45" t="s">
        <v>583</v>
      </c>
      <c r="Y29" s="45" t="s">
        <v>584</v>
      </c>
      <c r="Z29" s="45" t="s">
        <v>585</v>
      </c>
    </row>
    <row r="30" spans="1:30" ht="99" customHeight="1" x14ac:dyDescent="0.3">
      <c r="A30" s="51">
        <v>26</v>
      </c>
      <c r="B30" s="59" t="s">
        <v>49</v>
      </c>
      <c r="C30" s="57" t="s">
        <v>43</v>
      </c>
      <c r="D30" s="80" t="s">
        <v>9</v>
      </c>
      <c r="E30" s="29">
        <v>2100</v>
      </c>
      <c r="F30" s="25">
        <v>5</v>
      </c>
      <c r="G30" s="26">
        <f t="shared" si="14"/>
        <v>10500</v>
      </c>
      <c r="H30" s="27"/>
      <c r="I30" s="28"/>
      <c r="J30" s="27">
        <f t="shared" si="15"/>
        <v>0</v>
      </c>
      <c r="K30" s="27">
        <f t="shared" si="16"/>
        <v>5</v>
      </c>
      <c r="L30" s="29">
        <f t="shared" si="17"/>
        <v>10500</v>
      </c>
      <c r="M30" s="27">
        <v>2</v>
      </c>
      <c r="N30" s="29">
        <f t="shared" si="18"/>
        <v>4200</v>
      </c>
      <c r="O30" s="29">
        <v>2100</v>
      </c>
      <c r="P30" s="29"/>
      <c r="Q30" s="29"/>
      <c r="R30" s="29"/>
      <c r="S30" s="27">
        <v>1</v>
      </c>
      <c r="T30" s="29">
        <f t="shared" si="9"/>
        <v>2100</v>
      </c>
      <c r="U30" s="44">
        <f>M30-S30</f>
        <v>1</v>
      </c>
      <c r="V30" s="44">
        <f t="shared" si="7"/>
        <v>2100</v>
      </c>
      <c r="W30" s="44">
        <f>O30*U30</f>
        <v>2100</v>
      </c>
      <c r="X30" s="45" t="s">
        <v>583</v>
      </c>
      <c r="Y30" s="45" t="s">
        <v>584</v>
      </c>
      <c r="Z30" s="45" t="s">
        <v>585</v>
      </c>
    </row>
    <row r="31" spans="1:30" ht="99" customHeight="1" x14ac:dyDescent="0.3">
      <c r="A31" s="51">
        <v>27</v>
      </c>
      <c r="B31" s="59" t="s">
        <v>50</v>
      </c>
      <c r="C31" s="57" t="s">
        <v>43</v>
      </c>
      <c r="D31" s="80" t="s">
        <v>9</v>
      </c>
      <c r="E31" s="13">
        <v>2100</v>
      </c>
      <c r="F31" s="2">
        <v>1</v>
      </c>
      <c r="G31" s="6">
        <f t="shared" si="14"/>
        <v>2100</v>
      </c>
      <c r="H31" s="3"/>
      <c r="I31" s="15"/>
      <c r="J31" s="13">
        <f t="shared" si="15"/>
        <v>0</v>
      </c>
      <c r="K31" s="3">
        <f t="shared" si="16"/>
        <v>1</v>
      </c>
      <c r="L31" s="13">
        <f t="shared" si="17"/>
        <v>2100</v>
      </c>
      <c r="M31" s="3">
        <v>1</v>
      </c>
      <c r="N31" s="13">
        <f t="shared" si="18"/>
        <v>2100</v>
      </c>
      <c r="O31" s="13">
        <v>2100</v>
      </c>
      <c r="P31" s="13"/>
      <c r="Q31" s="13"/>
      <c r="R31" s="13"/>
      <c r="S31" s="16"/>
      <c r="T31" s="17">
        <f t="shared" si="9"/>
        <v>0</v>
      </c>
      <c r="U31" s="44">
        <f t="shared" ref="U31:U33" si="27">M31-S31</f>
        <v>1</v>
      </c>
      <c r="V31" s="44">
        <f t="shared" si="7"/>
        <v>2100</v>
      </c>
      <c r="W31" s="44">
        <f t="shared" ref="W31:W33" si="28">O31*U31</f>
        <v>2100</v>
      </c>
      <c r="X31" s="45" t="s">
        <v>583</v>
      </c>
      <c r="Y31" s="45" t="s">
        <v>584</v>
      </c>
      <c r="Z31" s="45" t="s">
        <v>585</v>
      </c>
    </row>
    <row r="32" spans="1:30" ht="99" customHeight="1" x14ac:dyDescent="0.3">
      <c r="A32" s="51">
        <v>28</v>
      </c>
      <c r="B32" s="59" t="s">
        <v>51</v>
      </c>
      <c r="C32" s="57" t="s">
        <v>43</v>
      </c>
      <c r="D32" s="80" t="s">
        <v>9</v>
      </c>
      <c r="E32" s="13">
        <v>2100</v>
      </c>
      <c r="F32" s="2">
        <v>1</v>
      </c>
      <c r="G32" s="6">
        <f t="shared" si="14"/>
        <v>2100</v>
      </c>
      <c r="H32" s="3"/>
      <c r="I32" s="15"/>
      <c r="J32" s="3">
        <f t="shared" si="15"/>
        <v>0</v>
      </c>
      <c r="K32" s="3">
        <f t="shared" si="16"/>
        <v>1</v>
      </c>
      <c r="L32" s="13">
        <f t="shared" si="17"/>
        <v>2100</v>
      </c>
      <c r="M32" s="3">
        <v>1</v>
      </c>
      <c r="N32" s="13">
        <f t="shared" si="18"/>
        <v>2100</v>
      </c>
      <c r="O32" s="13">
        <v>2100</v>
      </c>
      <c r="P32" s="13"/>
      <c r="Q32" s="13"/>
      <c r="R32" s="13"/>
      <c r="S32" s="16"/>
      <c r="T32" s="17">
        <f t="shared" si="9"/>
        <v>0</v>
      </c>
      <c r="U32" s="44">
        <f t="shared" si="27"/>
        <v>1</v>
      </c>
      <c r="V32" s="44">
        <f t="shared" si="7"/>
        <v>2100</v>
      </c>
      <c r="W32" s="44">
        <f t="shared" si="28"/>
        <v>2100</v>
      </c>
      <c r="X32" s="45" t="s">
        <v>583</v>
      </c>
      <c r="Y32" s="45" t="s">
        <v>584</v>
      </c>
      <c r="Z32" s="45" t="s">
        <v>585</v>
      </c>
    </row>
    <row r="33" spans="1:30" ht="99" customHeight="1" x14ac:dyDescent="0.3">
      <c r="A33" s="51">
        <v>29</v>
      </c>
      <c r="B33" s="59" t="s">
        <v>52</v>
      </c>
      <c r="C33" s="57" t="s">
        <v>43</v>
      </c>
      <c r="D33" s="80" t="s">
        <v>9</v>
      </c>
      <c r="E33" s="13">
        <v>2100</v>
      </c>
      <c r="F33" s="2">
        <v>5</v>
      </c>
      <c r="G33" s="6">
        <f t="shared" si="14"/>
        <v>10500</v>
      </c>
      <c r="H33" s="3"/>
      <c r="I33" s="15"/>
      <c r="J33" s="3">
        <f t="shared" si="15"/>
        <v>0</v>
      </c>
      <c r="K33" s="3">
        <f t="shared" si="16"/>
        <v>5</v>
      </c>
      <c r="L33" s="13">
        <f t="shared" si="17"/>
        <v>10500</v>
      </c>
      <c r="M33" s="3">
        <v>1</v>
      </c>
      <c r="N33" s="13">
        <f t="shared" si="18"/>
        <v>2100</v>
      </c>
      <c r="O33" s="13">
        <v>2100</v>
      </c>
      <c r="P33" s="13"/>
      <c r="Q33" s="13"/>
      <c r="R33" s="13"/>
      <c r="S33" s="16"/>
      <c r="T33" s="17">
        <f t="shared" si="9"/>
        <v>0</v>
      </c>
      <c r="U33" s="44">
        <f t="shared" si="27"/>
        <v>1</v>
      </c>
      <c r="V33" s="44">
        <f t="shared" si="7"/>
        <v>2100</v>
      </c>
      <c r="W33" s="44">
        <f t="shared" si="28"/>
        <v>2100</v>
      </c>
      <c r="X33" s="45" t="s">
        <v>583</v>
      </c>
      <c r="Y33" s="45" t="s">
        <v>584</v>
      </c>
      <c r="Z33" s="45" t="s">
        <v>585</v>
      </c>
    </row>
    <row r="34" spans="1:30" ht="99" customHeight="1" x14ac:dyDescent="0.3">
      <c r="A34" s="51">
        <v>30</v>
      </c>
      <c r="B34" s="59" t="s">
        <v>53</v>
      </c>
      <c r="C34" s="57" t="s">
        <v>43</v>
      </c>
      <c r="D34" s="80" t="s">
        <v>9</v>
      </c>
      <c r="E34" s="13">
        <v>2100</v>
      </c>
      <c r="F34" s="2">
        <v>1</v>
      </c>
      <c r="G34" s="6">
        <f t="shared" si="14"/>
        <v>2100</v>
      </c>
      <c r="H34" s="3"/>
      <c r="I34" s="15"/>
      <c r="J34" s="3">
        <f t="shared" si="15"/>
        <v>0</v>
      </c>
      <c r="K34" s="3">
        <f t="shared" si="16"/>
        <v>1</v>
      </c>
      <c r="L34" s="13">
        <f t="shared" si="17"/>
        <v>2100</v>
      </c>
      <c r="M34" s="3">
        <v>1</v>
      </c>
      <c r="N34" s="13">
        <f t="shared" si="18"/>
        <v>2100</v>
      </c>
      <c r="O34" s="13">
        <v>2100</v>
      </c>
      <c r="P34" s="13"/>
      <c r="Q34" s="13"/>
      <c r="R34" s="13"/>
      <c r="S34" s="16"/>
      <c r="T34" s="17">
        <f t="shared" si="9"/>
        <v>0</v>
      </c>
      <c r="U34" s="44">
        <f>M34-S34</f>
        <v>1</v>
      </c>
      <c r="V34" s="44">
        <f t="shared" si="7"/>
        <v>2100</v>
      </c>
      <c r="W34" s="44">
        <f>O34*U34</f>
        <v>2100</v>
      </c>
      <c r="X34" s="45" t="s">
        <v>583</v>
      </c>
      <c r="Y34" s="45" t="s">
        <v>584</v>
      </c>
      <c r="Z34" s="45" t="s">
        <v>585</v>
      </c>
    </row>
    <row r="35" spans="1:30" ht="99" customHeight="1" x14ac:dyDescent="0.3">
      <c r="A35" s="51">
        <v>31</v>
      </c>
      <c r="B35" s="59" t="s">
        <v>54</v>
      </c>
      <c r="C35" s="57" t="s">
        <v>43</v>
      </c>
      <c r="D35" s="80" t="s">
        <v>9</v>
      </c>
      <c r="E35" s="13">
        <v>2100</v>
      </c>
      <c r="F35" s="2">
        <v>1</v>
      </c>
      <c r="G35" s="6">
        <f t="shared" si="14"/>
        <v>2100</v>
      </c>
      <c r="H35" s="3"/>
      <c r="I35" s="15"/>
      <c r="J35" s="3">
        <f t="shared" si="15"/>
        <v>0</v>
      </c>
      <c r="K35" s="3">
        <f t="shared" si="16"/>
        <v>1</v>
      </c>
      <c r="L35" s="13">
        <f t="shared" si="17"/>
        <v>2100</v>
      </c>
      <c r="M35" s="3">
        <v>1</v>
      </c>
      <c r="N35" s="13">
        <f t="shared" si="18"/>
        <v>2100</v>
      </c>
      <c r="O35" s="13">
        <v>2100</v>
      </c>
      <c r="P35" s="13"/>
      <c r="Q35" s="13"/>
      <c r="R35" s="13"/>
      <c r="S35" s="16"/>
      <c r="T35" s="17">
        <f t="shared" si="9"/>
        <v>0</v>
      </c>
      <c r="U35" s="44">
        <f>M35-S35</f>
        <v>1</v>
      </c>
      <c r="V35" s="44">
        <f t="shared" si="7"/>
        <v>2100</v>
      </c>
      <c r="W35" s="44">
        <f>O35*U35</f>
        <v>2100</v>
      </c>
      <c r="X35" s="45" t="s">
        <v>583</v>
      </c>
      <c r="Y35" s="45" t="s">
        <v>584</v>
      </c>
      <c r="Z35" s="45" t="s">
        <v>585</v>
      </c>
    </row>
    <row r="36" spans="1:30" ht="99" customHeight="1" x14ac:dyDescent="0.3">
      <c r="A36" s="51">
        <v>32</v>
      </c>
      <c r="B36" s="59" t="s">
        <v>55</v>
      </c>
      <c r="C36" s="57" t="s">
        <v>43</v>
      </c>
      <c r="D36" s="80" t="s">
        <v>9</v>
      </c>
      <c r="E36" s="13">
        <v>2100</v>
      </c>
      <c r="F36" s="2">
        <v>1</v>
      </c>
      <c r="G36" s="6">
        <f t="shared" si="14"/>
        <v>2100</v>
      </c>
      <c r="H36" s="3"/>
      <c r="I36" s="15"/>
      <c r="J36" s="3">
        <f t="shared" si="15"/>
        <v>0</v>
      </c>
      <c r="K36" s="3">
        <f t="shared" si="16"/>
        <v>1</v>
      </c>
      <c r="L36" s="13">
        <f t="shared" si="17"/>
        <v>2100</v>
      </c>
      <c r="M36" s="3">
        <v>1</v>
      </c>
      <c r="N36" s="13">
        <f t="shared" si="18"/>
        <v>2100</v>
      </c>
      <c r="O36" s="13">
        <v>2100</v>
      </c>
      <c r="P36" s="13"/>
      <c r="Q36" s="13"/>
      <c r="R36" s="13"/>
      <c r="S36" s="16"/>
      <c r="T36" s="17">
        <f t="shared" si="9"/>
        <v>0</v>
      </c>
      <c r="U36" s="44">
        <f t="shared" ref="U36:U37" si="29">M36-S36</f>
        <v>1</v>
      </c>
      <c r="V36" s="44">
        <f t="shared" si="7"/>
        <v>2100</v>
      </c>
      <c r="W36" s="44">
        <f t="shared" ref="W36:W37" si="30">O36*U36</f>
        <v>2100</v>
      </c>
      <c r="X36" s="45" t="s">
        <v>583</v>
      </c>
      <c r="Y36" s="45" t="s">
        <v>584</v>
      </c>
      <c r="Z36" s="45" t="s">
        <v>585</v>
      </c>
    </row>
    <row r="37" spans="1:30" ht="99" customHeight="1" x14ac:dyDescent="0.3">
      <c r="A37" s="51">
        <v>33</v>
      </c>
      <c r="B37" s="59" t="s">
        <v>56</v>
      </c>
      <c r="C37" s="57" t="s">
        <v>43</v>
      </c>
      <c r="D37" s="80" t="s">
        <v>9</v>
      </c>
      <c r="E37" s="13">
        <v>2100</v>
      </c>
      <c r="F37" s="2">
        <v>1</v>
      </c>
      <c r="G37" s="6">
        <f t="shared" si="14"/>
        <v>2100</v>
      </c>
      <c r="H37" s="3"/>
      <c r="I37" s="15"/>
      <c r="J37" s="3">
        <f t="shared" si="15"/>
        <v>0</v>
      </c>
      <c r="K37" s="3">
        <f t="shared" si="16"/>
        <v>1</v>
      </c>
      <c r="L37" s="13">
        <f t="shared" si="17"/>
        <v>2100</v>
      </c>
      <c r="M37" s="3">
        <v>1</v>
      </c>
      <c r="N37" s="13">
        <f t="shared" si="18"/>
        <v>2100</v>
      </c>
      <c r="O37" s="13">
        <v>2100</v>
      </c>
      <c r="P37" s="13"/>
      <c r="Q37" s="13"/>
      <c r="R37" s="13"/>
      <c r="S37" s="16"/>
      <c r="T37" s="17">
        <f t="shared" si="9"/>
        <v>0</v>
      </c>
      <c r="U37" s="44">
        <f t="shared" si="29"/>
        <v>1</v>
      </c>
      <c r="V37" s="44">
        <f t="shared" si="7"/>
        <v>2100</v>
      </c>
      <c r="W37" s="44">
        <f t="shared" si="30"/>
        <v>2100</v>
      </c>
      <c r="X37" s="45" t="s">
        <v>583</v>
      </c>
      <c r="Y37" s="45" t="s">
        <v>584</v>
      </c>
      <c r="Z37" s="45" t="s">
        <v>585</v>
      </c>
    </row>
    <row r="38" spans="1:30" ht="99" customHeight="1" x14ac:dyDescent="0.3">
      <c r="A38" s="51">
        <v>34</v>
      </c>
      <c r="B38" s="59" t="s">
        <v>57</v>
      </c>
      <c r="C38" s="57" t="s">
        <v>58</v>
      </c>
      <c r="D38" s="80" t="s">
        <v>9</v>
      </c>
      <c r="E38" s="13">
        <v>6300</v>
      </c>
      <c r="F38" s="2">
        <v>2</v>
      </c>
      <c r="G38" s="6">
        <f t="shared" si="14"/>
        <v>12600</v>
      </c>
      <c r="H38" s="3"/>
      <c r="I38" s="15"/>
      <c r="J38" s="3">
        <f t="shared" si="15"/>
        <v>0</v>
      </c>
      <c r="K38" s="3">
        <f t="shared" si="16"/>
        <v>2</v>
      </c>
      <c r="L38" s="13">
        <f t="shared" si="17"/>
        <v>12600</v>
      </c>
      <c r="M38" s="3">
        <v>1</v>
      </c>
      <c r="N38" s="13">
        <f t="shared" si="18"/>
        <v>6300</v>
      </c>
      <c r="O38" s="13">
        <v>6300</v>
      </c>
      <c r="P38" s="13"/>
      <c r="Q38" s="13"/>
      <c r="R38" s="13"/>
      <c r="S38" s="16"/>
      <c r="T38" s="17">
        <f t="shared" si="9"/>
        <v>0</v>
      </c>
      <c r="U38" s="44">
        <f>M38-S38</f>
        <v>1</v>
      </c>
      <c r="V38" s="44">
        <f t="shared" si="7"/>
        <v>6300</v>
      </c>
      <c r="W38" s="44">
        <f>O38*U38</f>
        <v>6300</v>
      </c>
      <c r="X38" s="45" t="s">
        <v>583</v>
      </c>
      <c r="Y38" s="45" t="s">
        <v>584</v>
      </c>
      <c r="Z38" s="45" t="s">
        <v>585</v>
      </c>
    </row>
    <row r="39" spans="1:30" ht="99" customHeight="1" x14ac:dyDescent="0.3">
      <c r="A39" s="51">
        <v>35</v>
      </c>
      <c r="B39" s="59" t="s">
        <v>59</v>
      </c>
      <c r="C39" s="57" t="s">
        <v>43</v>
      </c>
      <c r="D39" s="80" t="s">
        <v>9</v>
      </c>
      <c r="E39" s="13">
        <v>2100</v>
      </c>
      <c r="F39" s="2">
        <v>1</v>
      </c>
      <c r="G39" s="6">
        <f t="shared" si="14"/>
        <v>2100</v>
      </c>
      <c r="H39" s="3"/>
      <c r="I39" s="15"/>
      <c r="J39" s="3">
        <f t="shared" si="15"/>
        <v>0</v>
      </c>
      <c r="K39" s="3">
        <f t="shared" si="16"/>
        <v>1</v>
      </c>
      <c r="L39" s="13">
        <f t="shared" si="17"/>
        <v>2100</v>
      </c>
      <c r="M39" s="3">
        <v>1</v>
      </c>
      <c r="N39" s="13">
        <f t="shared" si="18"/>
        <v>2100</v>
      </c>
      <c r="O39" s="13">
        <v>2100</v>
      </c>
      <c r="P39" s="13"/>
      <c r="Q39" s="13"/>
      <c r="R39" s="13"/>
      <c r="S39" s="16"/>
      <c r="T39" s="17">
        <f t="shared" si="9"/>
        <v>0</v>
      </c>
      <c r="U39" s="44">
        <f>M39-S39</f>
        <v>1</v>
      </c>
      <c r="V39" s="44">
        <f t="shared" si="7"/>
        <v>2100</v>
      </c>
      <c r="W39" s="44">
        <f>O39*U39</f>
        <v>2100</v>
      </c>
      <c r="X39" s="45" t="s">
        <v>583</v>
      </c>
      <c r="Y39" s="45" t="s">
        <v>584</v>
      </c>
      <c r="Z39" s="45" t="s">
        <v>585</v>
      </c>
    </row>
    <row r="40" spans="1:30" ht="99" customHeight="1" x14ac:dyDescent="0.3">
      <c r="A40" s="51">
        <v>36</v>
      </c>
      <c r="B40" s="59" t="s">
        <v>60</v>
      </c>
      <c r="C40" s="57" t="s">
        <v>43</v>
      </c>
      <c r="D40" s="80" t="s">
        <v>9</v>
      </c>
      <c r="E40" s="13">
        <v>2100</v>
      </c>
      <c r="F40" s="2">
        <v>1</v>
      </c>
      <c r="G40" s="6">
        <f t="shared" si="14"/>
        <v>2100</v>
      </c>
      <c r="H40" s="3"/>
      <c r="I40" s="15"/>
      <c r="J40" s="3">
        <f t="shared" si="15"/>
        <v>0</v>
      </c>
      <c r="K40" s="3">
        <f t="shared" si="16"/>
        <v>1</v>
      </c>
      <c r="L40" s="13">
        <f t="shared" si="17"/>
        <v>2100</v>
      </c>
      <c r="M40" s="3">
        <v>1</v>
      </c>
      <c r="N40" s="13">
        <f t="shared" si="18"/>
        <v>2100</v>
      </c>
      <c r="O40" s="13">
        <v>2100</v>
      </c>
      <c r="P40" s="13"/>
      <c r="Q40" s="13"/>
      <c r="R40" s="13"/>
      <c r="S40" s="16"/>
      <c r="T40" s="17">
        <f t="shared" si="9"/>
        <v>0</v>
      </c>
      <c r="U40" s="44">
        <f>M40-S40</f>
        <v>1</v>
      </c>
      <c r="V40" s="44">
        <f t="shared" si="7"/>
        <v>2100</v>
      </c>
      <c r="W40" s="44">
        <f>O40*U40</f>
        <v>2100</v>
      </c>
      <c r="X40" s="45" t="s">
        <v>583</v>
      </c>
      <c r="Y40" s="45" t="s">
        <v>584</v>
      </c>
      <c r="Z40" s="45" t="s">
        <v>585</v>
      </c>
    </row>
    <row r="41" spans="1:30" ht="99" customHeight="1" x14ac:dyDescent="0.3">
      <c r="A41" s="51">
        <v>37</v>
      </c>
      <c r="B41" s="59" t="s">
        <v>61</v>
      </c>
      <c r="C41" s="57" t="s">
        <v>43</v>
      </c>
      <c r="D41" s="80" t="s">
        <v>9</v>
      </c>
      <c r="E41" s="29">
        <v>2100</v>
      </c>
      <c r="F41" s="25">
        <v>5</v>
      </c>
      <c r="G41" s="26">
        <f t="shared" si="14"/>
        <v>10500</v>
      </c>
      <c r="H41" s="27"/>
      <c r="I41" s="28"/>
      <c r="J41" s="27">
        <f t="shared" ref="J41:J76" si="31">H41*I41</f>
        <v>0</v>
      </c>
      <c r="K41" s="27">
        <f t="shared" si="16"/>
        <v>5</v>
      </c>
      <c r="L41" s="29">
        <f t="shared" si="17"/>
        <v>10500</v>
      </c>
      <c r="M41" s="27">
        <v>2</v>
      </c>
      <c r="N41" s="29">
        <f t="shared" si="18"/>
        <v>4200</v>
      </c>
      <c r="O41" s="29">
        <v>2100</v>
      </c>
      <c r="P41" s="29"/>
      <c r="Q41" s="29"/>
      <c r="R41" s="29"/>
      <c r="S41" s="27">
        <v>1</v>
      </c>
      <c r="T41" s="29">
        <f t="shared" si="9"/>
        <v>2100</v>
      </c>
      <c r="U41" s="44">
        <f t="shared" ref="U41:U42" si="32">M41-S41</f>
        <v>1</v>
      </c>
      <c r="V41" s="44">
        <f t="shared" si="7"/>
        <v>2100</v>
      </c>
      <c r="W41" s="44">
        <f t="shared" ref="W41:W47" si="33">O41*U41</f>
        <v>2100</v>
      </c>
      <c r="X41" s="45" t="s">
        <v>583</v>
      </c>
      <c r="Y41" s="45" t="s">
        <v>584</v>
      </c>
      <c r="Z41" s="45" t="s">
        <v>585</v>
      </c>
    </row>
    <row r="42" spans="1:30" ht="99" customHeight="1" x14ac:dyDescent="0.3">
      <c r="A42" s="51">
        <v>38</v>
      </c>
      <c r="B42" s="59" t="s">
        <v>62</v>
      </c>
      <c r="C42" s="57" t="s">
        <v>43</v>
      </c>
      <c r="D42" s="80" t="s">
        <v>9</v>
      </c>
      <c r="E42" s="13">
        <v>2100</v>
      </c>
      <c r="F42" s="2">
        <v>3</v>
      </c>
      <c r="G42" s="6">
        <f t="shared" si="14"/>
        <v>6300</v>
      </c>
      <c r="H42" s="3"/>
      <c r="I42" s="15"/>
      <c r="J42" s="3">
        <f t="shared" si="31"/>
        <v>0</v>
      </c>
      <c r="K42" s="3">
        <f t="shared" si="16"/>
        <v>3</v>
      </c>
      <c r="L42" s="13">
        <f t="shared" si="17"/>
        <v>6300</v>
      </c>
      <c r="M42" s="3">
        <v>1</v>
      </c>
      <c r="N42" s="13">
        <f t="shared" si="18"/>
        <v>2100</v>
      </c>
      <c r="O42" s="13">
        <v>2100</v>
      </c>
      <c r="P42" s="13"/>
      <c r="Q42" s="13"/>
      <c r="R42" s="13"/>
      <c r="S42" s="16"/>
      <c r="T42" s="17">
        <f t="shared" si="9"/>
        <v>0</v>
      </c>
      <c r="U42" s="44">
        <f t="shared" si="32"/>
        <v>1</v>
      </c>
      <c r="V42" s="44">
        <f t="shared" si="7"/>
        <v>2100</v>
      </c>
      <c r="W42" s="44">
        <f t="shared" si="33"/>
        <v>2100</v>
      </c>
      <c r="X42" s="45" t="s">
        <v>583</v>
      </c>
      <c r="Y42" s="45" t="s">
        <v>584</v>
      </c>
      <c r="Z42" s="45" t="s">
        <v>585</v>
      </c>
    </row>
    <row r="43" spans="1:30" ht="99" customHeight="1" x14ac:dyDescent="0.3">
      <c r="A43" s="51">
        <v>39</v>
      </c>
      <c r="B43" s="59" t="s">
        <v>63</v>
      </c>
      <c r="C43" s="57" t="s">
        <v>43</v>
      </c>
      <c r="D43" s="80" t="s">
        <v>9</v>
      </c>
      <c r="E43" s="13">
        <v>2100</v>
      </c>
      <c r="F43" s="2">
        <v>5</v>
      </c>
      <c r="G43" s="6">
        <f t="shared" si="14"/>
        <v>10500</v>
      </c>
      <c r="H43" s="3"/>
      <c r="I43" s="15"/>
      <c r="J43" s="3">
        <f t="shared" si="31"/>
        <v>0</v>
      </c>
      <c r="K43" s="3">
        <f t="shared" si="16"/>
        <v>5</v>
      </c>
      <c r="L43" s="13">
        <f t="shared" si="17"/>
        <v>10500</v>
      </c>
      <c r="M43" s="3">
        <v>1</v>
      </c>
      <c r="N43" s="13">
        <f t="shared" si="18"/>
        <v>2100</v>
      </c>
      <c r="O43" s="13">
        <v>2100</v>
      </c>
      <c r="P43" s="13"/>
      <c r="Q43" s="13"/>
      <c r="R43" s="13"/>
      <c r="S43" s="16"/>
      <c r="T43" s="17">
        <f t="shared" si="9"/>
        <v>0</v>
      </c>
      <c r="U43" s="44">
        <f t="shared" ref="U43:U44" si="34">M43-S43</f>
        <v>1</v>
      </c>
      <c r="V43" s="44">
        <f t="shared" si="7"/>
        <v>2100</v>
      </c>
      <c r="W43" s="44">
        <f t="shared" si="33"/>
        <v>2100</v>
      </c>
      <c r="X43" s="45" t="s">
        <v>583</v>
      </c>
      <c r="Y43" s="45" t="s">
        <v>584</v>
      </c>
      <c r="Z43" s="45" t="s">
        <v>585</v>
      </c>
    </row>
    <row r="44" spans="1:30" ht="99" customHeight="1" x14ac:dyDescent="0.3">
      <c r="A44" s="51">
        <v>40</v>
      </c>
      <c r="B44" s="59" t="s">
        <v>64</v>
      </c>
      <c r="C44" s="57" t="s">
        <v>43</v>
      </c>
      <c r="D44" s="80" t="s">
        <v>9</v>
      </c>
      <c r="E44" s="29">
        <v>2100</v>
      </c>
      <c r="F44" s="25">
        <v>10</v>
      </c>
      <c r="G44" s="26">
        <f t="shared" si="14"/>
        <v>21000</v>
      </c>
      <c r="H44" s="27"/>
      <c r="I44" s="28"/>
      <c r="J44" s="27">
        <f t="shared" si="31"/>
        <v>0</v>
      </c>
      <c r="K44" s="27">
        <f t="shared" si="16"/>
        <v>10</v>
      </c>
      <c r="L44" s="29">
        <f t="shared" si="17"/>
        <v>21000</v>
      </c>
      <c r="M44" s="27">
        <f t="shared" ref="M44:M45" si="35">K44*30/100</f>
        <v>3</v>
      </c>
      <c r="N44" s="29">
        <f t="shared" si="18"/>
        <v>6300</v>
      </c>
      <c r="O44" s="29">
        <v>2100</v>
      </c>
      <c r="P44" s="29"/>
      <c r="Q44" s="29"/>
      <c r="R44" s="29"/>
      <c r="S44" s="27">
        <v>1</v>
      </c>
      <c r="T44" s="29">
        <f t="shared" si="9"/>
        <v>2100</v>
      </c>
      <c r="U44" s="44">
        <f t="shared" si="34"/>
        <v>2</v>
      </c>
      <c r="V44" s="44">
        <f t="shared" si="7"/>
        <v>2100</v>
      </c>
      <c r="W44" s="44">
        <f t="shared" si="33"/>
        <v>4200</v>
      </c>
      <c r="X44" s="45" t="s">
        <v>583</v>
      </c>
      <c r="Y44" s="45" t="s">
        <v>584</v>
      </c>
      <c r="Z44" s="45" t="s">
        <v>585</v>
      </c>
    </row>
    <row r="45" spans="1:30" ht="99" customHeight="1" x14ac:dyDescent="0.3">
      <c r="A45" s="51">
        <v>41</v>
      </c>
      <c r="B45" s="59" t="s">
        <v>65</v>
      </c>
      <c r="C45" s="57" t="s">
        <v>43</v>
      </c>
      <c r="D45" s="80" t="s">
        <v>9</v>
      </c>
      <c r="E45" s="29">
        <v>2100</v>
      </c>
      <c r="F45" s="25">
        <v>10</v>
      </c>
      <c r="G45" s="26">
        <f t="shared" si="14"/>
        <v>21000</v>
      </c>
      <c r="H45" s="27"/>
      <c r="I45" s="28"/>
      <c r="J45" s="27">
        <f t="shared" si="31"/>
        <v>0</v>
      </c>
      <c r="K45" s="27">
        <f t="shared" si="16"/>
        <v>10</v>
      </c>
      <c r="L45" s="29">
        <f t="shared" si="17"/>
        <v>21000</v>
      </c>
      <c r="M45" s="27">
        <f t="shared" si="35"/>
        <v>3</v>
      </c>
      <c r="N45" s="29">
        <f t="shared" si="18"/>
        <v>6300</v>
      </c>
      <c r="O45" s="29">
        <v>2100</v>
      </c>
      <c r="P45" s="29"/>
      <c r="Q45" s="29"/>
      <c r="R45" s="29"/>
      <c r="S45" s="27">
        <v>1</v>
      </c>
      <c r="T45" s="29">
        <f t="shared" si="9"/>
        <v>2100</v>
      </c>
      <c r="U45" s="44">
        <f t="shared" ref="U45:U47" si="36">M45-S45</f>
        <v>2</v>
      </c>
      <c r="V45" s="44">
        <f t="shared" si="7"/>
        <v>2100</v>
      </c>
      <c r="W45" s="44">
        <f t="shared" si="33"/>
        <v>4200</v>
      </c>
      <c r="X45" s="45" t="s">
        <v>583</v>
      </c>
      <c r="Y45" s="45" t="s">
        <v>584</v>
      </c>
      <c r="Z45" s="45" t="s">
        <v>585</v>
      </c>
    </row>
    <row r="46" spans="1:30" ht="99" customHeight="1" x14ac:dyDescent="0.3">
      <c r="A46" s="51">
        <v>42</v>
      </c>
      <c r="B46" s="59" t="s">
        <v>66</v>
      </c>
      <c r="C46" s="57" t="s">
        <v>43</v>
      </c>
      <c r="D46" s="80" t="s">
        <v>9</v>
      </c>
      <c r="E46" s="13">
        <v>2100</v>
      </c>
      <c r="F46" s="2">
        <v>3</v>
      </c>
      <c r="G46" s="6">
        <f t="shared" si="14"/>
        <v>6300</v>
      </c>
      <c r="H46" s="3"/>
      <c r="I46" s="15"/>
      <c r="J46" s="3">
        <f t="shared" si="31"/>
        <v>0</v>
      </c>
      <c r="K46" s="3">
        <f t="shared" ref="K46:K82" si="37">F46-H46</f>
        <v>3</v>
      </c>
      <c r="L46" s="13">
        <f t="shared" ref="L46:L82" si="38">G46-J46</f>
        <v>6300</v>
      </c>
      <c r="M46" s="3">
        <v>1</v>
      </c>
      <c r="N46" s="13">
        <f t="shared" ref="N46:N82" si="39">E46*M46</f>
        <v>2100</v>
      </c>
      <c r="O46" s="13">
        <v>2100</v>
      </c>
      <c r="P46" s="13"/>
      <c r="Q46" s="13"/>
      <c r="R46" s="13"/>
      <c r="S46" s="16"/>
      <c r="T46" s="17">
        <f t="shared" si="9"/>
        <v>0</v>
      </c>
      <c r="U46" s="44">
        <f t="shared" si="36"/>
        <v>1</v>
      </c>
      <c r="V46" s="44">
        <f t="shared" si="7"/>
        <v>2100</v>
      </c>
      <c r="W46" s="44">
        <f t="shared" si="33"/>
        <v>2100</v>
      </c>
      <c r="X46" s="45" t="s">
        <v>583</v>
      </c>
      <c r="Y46" s="45" t="s">
        <v>584</v>
      </c>
      <c r="Z46" s="45" t="s">
        <v>585</v>
      </c>
    </row>
    <row r="47" spans="1:30" ht="99" customHeight="1" x14ac:dyDescent="0.3">
      <c r="A47" s="51">
        <v>43</v>
      </c>
      <c r="B47" s="59" t="s">
        <v>67</v>
      </c>
      <c r="C47" s="57" t="s">
        <v>43</v>
      </c>
      <c r="D47" s="80" t="s">
        <v>9</v>
      </c>
      <c r="E47" s="29">
        <v>2100</v>
      </c>
      <c r="F47" s="25">
        <v>5</v>
      </c>
      <c r="G47" s="26">
        <f t="shared" ref="G47:G82" si="40">E47*F47</f>
        <v>10500</v>
      </c>
      <c r="H47" s="27"/>
      <c r="I47" s="28"/>
      <c r="J47" s="27">
        <f t="shared" si="31"/>
        <v>0</v>
      </c>
      <c r="K47" s="27">
        <f t="shared" si="37"/>
        <v>5</v>
      </c>
      <c r="L47" s="29">
        <f t="shared" si="38"/>
        <v>10500</v>
      </c>
      <c r="M47" s="27">
        <v>2</v>
      </c>
      <c r="N47" s="29">
        <f t="shared" si="39"/>
        <v>4200</v>
      </c>
      <c r="O47" s="29">
        <v>2100</v>
      </c>
      <c r="P47" s="29"/>
      <c r="Q47" s="29"/>
      <c r="R47" s="29"/>
      <c r="S47" s="27">
        <v>1</v>
      </c>
      <c r="T47" s="29">
        <f t="shared" si="9"/>
        <v>2100</v>
      </c>
      <c r="U47" s="44">
        <f t="shared" si="36"/>
        <v>1</v>
      </c>
      <c r="V47" s="44">
        <f t="shared" si="7"/>
        <v>2100</v>
      </c>
      <c r="W47" s="44">
        <f t="shared" si="33"/>
        <v>2100</v>
      </c>
      <c r="X47" s="45" t="s">
        <v>583</v>
      </c>
      <c r="Y47" s="45" t="s">
        <v>584</v>
      </c>
      <c r="Z47" s="45" t="s">
        <v>585</v>
      </c>
    </row>
    <row r="48" spans="1:30" s="39" customFormat="1" ht="40.5" x14ac:dyDescent="0.25">
      <c r="A48" s="51">
        <v>44</v>
      </c>
      <c r="B48" s="84" t="s">
        <v>68</v>
      </c>
      <c r="C48" s="84"/>
      <c r="D48" s="81">
        <v>1</v>
      </c>
      <c r="E48" s="13"/>
      <c r="F48" s="2"/>
      <c r="G48" s="6">
        <f t="shared" si="40"/>
        <v>0</v>
      </c>
      <c r="H48" s="3"/>
      <c r="I48" s="15"/>
      <c r="J48" s="3">
        <f t="shared" si="31"/>
        <v>0</v>
      </c>
      <c r="K48" s="3">
        <f t="shared" si="37"/>
        <v>0</v>
      </c>
      <c r="L48" s="13">
        <f t="shared" si="38"/>
        <v>0</v>
      </c>
      <c r="M48" s="3">
        <v>1</v>
      </c>
      <c r="N48" s="13">
        <f t="shared" si="39"/>
        <v>0</v>
      </c>
      <c r="O48" s="13"/>
      <c r="P48" s="3"/>
      <c r="Q48" s="13"/>
      <c r="R48" s="13"/>
      <c r="S48" s="16">
        <v>1</v>
      </c>
      <c r="T48" s="17">
        <f t="shared" si="9"/>
        <v>0</v>
      </c>
      <c r="U48" s="36"/>
      <c r="V48" s="37"/>
      <c r="W48" s="37"/>
      <c r="X48" s="38"/>
      <c r="Y48" s="38"/>
      <c r="Z48" s="38"/>
      <c r="AA48" s="5"/>
      <c r="AB48" s="5"/>
      <c r="AC48" s="5"/>
      <c r="AD48" s="5"/>
    </row>
    <row r="49" spans="1:30" ht="99" customHeight="1" x14ac:dyDescent="0.3">
      <c r="A49" s="51">
        <v>45</v>
      </c>
      <c r="B49" s="59" t="s">
        <v>69</v>
      </c>
      <c r="C49" s="57" t="s">
        <v>70</v>
      </c>
      <c r="D49" s="80" t="s">
        <v>7</v>
      </c>
      <c r="E49" s="13">
        <v>25900</v>
      </c>
      <c r="F49" s="2">
        <v>1</v>
      </c>
      <c r="G49" s="6">
        <f t="shared" si="40"/>
        <v>25900</v>
      </c>
      <c r="H49" s="3"/>
      <c r="I49" s="15"/>
      <c r="J49" s="3">
        <f t="shared" si="31"/>
        <v>0</v>
      </c>
      <c r="K49" s="3">
        <f t="shared" si="37"/>
        <v>1</v>
      </c>
      <c r="L49" s="13">
        <f t="shared" si="38"/>
        <v>25900</v>
      </c>
      <c r="M49" s="3">
        <v>1</v>
      </c>
      <c r="N49" s="13">
        <f t="shared" si="39"/>
        <v>25900</v>
      </c>
      <c r="O49" s="13">
        <v>25900</v>
      </c>
      <c r="P49" s="13"/>
      <c r="Q49" s="13"/>
      <c r="R49" s="13"/>
      <c r="S49" s="16"/>
      <c r="T49" s="17">
        <f t="shared" si="9"/>
        <v>0</v>
      </c>
      <c r="U49" s="44">
        <f t="shared" ref="U49:U50" si="41">M49-S49</f>
        <v>1</v>
      </c>
      <c r="V49" s="44">
        <f t="shared" si="7"/>
        <v>25900</v>
      </c>
      <c r="W49" s="44">
        <f t="shared" ref="W49:W62" si="42">O49*U49</f>
        <v>25900</v>
      </c>
      <c r="X49" s="45" t="s">
        <v>583</v>
      </c>
      <c r="Y49" s="45" t="s">
        <v>584</v>
      </c>
      <c r="Z49" s="45" t="s">
        <v>585</v>
      </c>
    </row>
    <row r="50" spans="1:30" ht="99" customHeight="1" x14ac:dyDescent="0.3">
      <c r="A50" s="51">
        <v>46</v>
      </c>
      <c r="B50" s="59" t="s">
        <v>71</v>
      </c>
      <c r="C50" s="59" t="s">
        <v>72</v>
      </c>
      <c r="D50" s="80" t="s">
        <v>7</v>
      </c>
      <c r="E50" s="13">
        <v>44000</v>
      </c>
      <c r="F50" s="2">
        <v>0.25</v>
      </c>
      <c r="G50" s="6">
        <f t="shared" si="40"/>
        <v>11000</v>
      </c>
      <c r="H50" s="3"/>
      <c r="I50" s="15"/>
      <c r="J50" s="3">
        <f t="shared" si="31"/>
        <v>0</v>
      </c>
      <c r="K50" s="3">
        <f t="shared" si="37"/>
        <v>0.25</v>
      </c>
      <c r="L50" s="13">
        <f t="shared" si="38"/>
        <v>11000</v>
      </c>
      <c r="M50" s="3">
        <v>0.25</v>
      </c>
      <c r="N50" s="13">
        <f t="shared" si="39"/>
        <v>11000</v>
      </c>
      <c r="O50" s="13">
        <v>32500</v>
      </c>
      <c r="P50" s="13"/>
      <c r="Q50" s="13"/>
      <c r="R50" s="13"/>
      <c r="S50" s="16"/>
      <c r="T50" s="17">
        <f t="shared" si="9"/>
        <v>0</v>
      </c>
      <c r="U50" s="44">
        <f t="shared" si="41"/>
        <v>0.25</v>
      </c>
      <c r="V50" s="44">
        <f t="shared" si="7"/>
        <v>32500</v>
      </c>
      <c r="W50" s="44">
        <f t="shared" si="42"/>
        <v>8125</v>
      </c>
      <c r="X50" s="45" t="s">
        <v>583</v>
      </c>
      <c r="Y50" s="45" t="s">
        <v>584</v>
      </c>
      <c r="Z50" s="45" t="s">
        <v>585</v>
      </c>
    </row>
    <row r="51" spans="1:30" s="39" customFormat="1" ht="21" x14ac:dyDescent="0.25">
      <c r="A51" s="51">
        <v>47</v>
      </c>
      <c r="B51" s="84" t="s">
        <v>73</v>
      </c>
      <c r="C51" s="84"/>
      <c r="D51" s="81">
        <v>1</v>
      </c>
      <c r="E51" s="13"/>
      <c r="F51" s="2"/>
      <c r="G51" s="6">
        <f t="shared" si="40"/>
        <v>0</v>
      </c>
      <c r="H51" s="3"/>
      <c r="I51" s="15"/>
      <c r="J51" s="3">
        <f t="shared" si="31"/>
        <v>0</v>
      </c>
      <c r="K51" s="3">
        <f t="shared" si="37"/>
        <v>0</v>
      </c>
      <c r="L51" s="13">
        <f t="shared" si="38"/>
        <v>0</v>
      </c>
      <c r="M51" s="3">
        <v>1</v>
      </c>
      <c r="N51" s="13">
        <f t="shared" si="39"/>
        <v>0</v>
      </c>
      <c r="O51" s="13"/>
      <c r="P51" s="3"/>
      <c r="Q51" s="13"/>
      <c r="R51" s="13"/>
      <c r="S51" s="16">
        <v>1</v>
      </c>
      <c r="T51" s="17">
        <f t="shared" si="9"/>
        <v>0</v>
      </c>
      <c r="U51" s="36"/>
      <c r="V51" s="37"/>
      <c r="W51" s="37"/>
      <c r="X51" s="38"/>
      <c r="Y51" s="38"/>
      <c r="Z51" s="38"/>
      <c r="AA51" s="5"/>
      <c r="AB51" s="5"/>
      <c r="AC51" s="5"/>
      <c r="AD51" s="5"/>
    </row>
    <row r="52" spans="1:30" ht="99" customHeight="1" x14ac:dyDescent="0.3">
      <c r="A52" s="51">
        <v>48</v>
      </c>
      <c r="B52" s="59" t="s">
        <v>74</v>
      </c>
      <c r="C52" s="57" t="s">
        <v>75</v>
      </c>
      <c r="D52" s="80" t="s">
        <v>7</v>
      </c>
      <c r="E52" s="13">
        <v>36900</v>
      </c>
      <c r="F52" s="2">
        <v>5</v>
      </c>
      <c r="G52" s="6">
        <f t="shared" si="40"/>
        <v>184500</v>
      </c>
      <c r="H52" s="3"/>
      <c r="I52" s="15"/>
      <c r="J52" s="3">
        <f t="shared" si="31"/>
        <v>0</v>
      </c>
      <c r="K52" s="3">
        <f t="shared" si="37"/>
        <v>5</v>
      </c>
      <c r="L52" s="13">
        <f t="shared" si="38"/>
        <v>184500</v>
      </c>
      <c r="M52" s="3">
        <v>2</v>
      </c>
      <c r="N52" s="13">
        <f t="shared" si="39"/>
        <v>73800</v>
      </c>
      <c r="O52" s="13">
        <v>27500</v>
      </c>
      <c r="P52" s="13"/>
      <c r="Q52" s="13"/>
      <c r="R52" s="13"/>
      <c r="S52" s="16"/>
      <c r="T52" s="17">
        <f t="shared" si="9"/>
        <v>0</v>
      </c>
      <c r="U52" s="44">
        <f t="shared" ref="U52:U53" si="43">M52-S52</f>
        <v>2</v>
      </c>
      <c r="V52" s="44">
        <f t="shared" si="7"/>
        <v>27500</v>
      </c>
      <c r="W52" s="44">
        <f t="shared" si="42"/>
        <v>55000</v>
      </c>
      <c r="X52" s="45" t="s">
        <v>583</v>
      </c>
      <c r="Y52" s="45" t="s">
        <v>584</v>
      </c>
      <c r="Z52" s="45" t="s">
        <v>585</v>
      </c>
    </row>
    <row r="53" spans="1:30" ht="99" customHeight="1" x14ac:dyDescent="0.3">
      <c r="A53" s="51">
        <v>49</v>
      </c>
      <c r="B53" s="59" t="s">
        <v>76</v>
      </c>
      <c r="C53" s="57" t="s">
        <v>77</v>
      </c>
      <c r="D53" s="80" t="s">
        <v>7</v>
      </c>
      <c r="E53" s="13">
        <v>33100</v>
      </c>
      <c r="F53" s="2">
        <v>1</v>
      </c>
      <c r="G53" s="6">
        <f t="shared" si="40"/>
        <v>33100</v>
      </c>
      <c r="H53" s="3"/>
      <c r="I53" s="15"/>
      <c r="J53" s="3">
        <f t="shared" si="31"/>
        <v>0</v>
      </c>
      <c r="K53" s="3">
        <f t="shared" si="37"/>
        <v>1</v>
      </c>
      <c r="L53" s="13">
        <f t="shared" si="38"/>
        <v>33100</v>
      </c>
      <c r="M53" s="3">
        <v>1</v>
      </c>
      <c r="N53" s="13">
        <f t="shared" si="39"/>
        <v>33100</v>
      </c>
      <c r="O53" s="13">
        <v>27500</v>
      </c>
      <c r="P53" s="13"/>
      <c r="Q53" s="13"/>
      <c r="R53" s="13"/>
      <c r="S53" s="16"/>
      <c r="T53" s="17">
        <f t="shared" si="9"/>
        <v>0</v>
      </c>
      <c r="U53" s="44">
        <f t="shared" si="43"/>
        <v>1</v>
      </c>
      <c r="V53" s="44">
        <f t="shared" si="7"/>
        <v>27500</v>
      </c>
      <c r="W53" s="44">
        <f t="shared" si="42"/>
        <v>27500</v>
      </c>
      <c r="X53" s="45" t="s">
        <v>583</v>
      </c>
      <c r="Y53" s="45" t="s">
        <v>584</v>
      </c>
      <c r="Z53" s="45" t="s">
        <v>585</v>
      </c>
    </row>
    <row r="54" spans="1:30" ht="99" customHeight="1" x14ac:dyDescent="0.3">
      <c r="A54" s="51">
        <v>50</v>
      </c>
      <c r="B54" s="59" t="s">
        <v>80</v>
      </c>
      <c r="C54" s="57" t="s">
        <v>78</v>
      </c>
      <c r="D54" s="80" t="s">
        <v>81</v>
      </c>
      <c r="E54" s="13">
        <v>3200</v>
      </c>
      <c r="F54" s="2">
        <v>2</v>
      </c>
      <c r="G54" s="6">
        <f t="shared" si="40"/>
        <v>6400</v>
      </c>
      <c r="H54" s="3"/>
      <c r="I54" s="15"/>
      <c r="J54" s="3">
        <f t="shared" si="31"/>
        <v>0</v>
      </c>
      <c r="K54" s="3">
        <f t="shared" si="37"/>
        <v>2</v>
      </c>
      <c r="L54" s="13">
        <f t="shared" si="38"/>
        <v>6400</v>
      </c>
      <c r="M54" s="3">
        <v>1</v>
      </c>
      <c r="N54" s="13">
        <f t="shared" si="39"/>
        <v>3200</v>
      </c>
      <c r="O54" s="13">
        <v>3200</v>
      </c>
      <c r="P54" s="13"/>
      <c r="Q54" s="13"/>
      <c r="R54" s="13"/>
      <c r="S54" s="16"/>
      <c r="T54" s="17">
        <f t="shared" si="9"/>
        <v>0</v>
      </c>
      <c r="U54" s="44">
        <f t="shared" ref="U54:U57" si="44">M54-S54</f>
        <v>1</v>
      </c>
      <c r="V54" s="44">
        <f t="shared" si="7"/>
        <v>3200</v>
      </c>
      <c r="W54" s="44">
        <f t="shared" si="42"/>
        <v>3200</v>
      </c>
      <c r="X54" s="45" t="s">
        <v>583</v>
      </c>
      <c r="Y54" s="45" t="s">
        <v>584</v>
      </c>
      <c r="Z54" s="45" t="s">
        <v>585</v>
      </c>
    </row>
    <row r="55" spans="1:30" ht="99" customHeight="1" x14ac:dyDescent="0.3">
      <c r="A55" s="51">
        <v>51</v>
      </c>
      <c r="B55" s="59" t="s">
        <v>82</v>
      </c>
      <c r="C55" s="57" t="s">
        <v>83</v>
      </c>
      <c r="D55" s="80" t="s">
        <v>9</v>
      </c>
      <c r="E55" s="13">
        <v>29500</v>
      </c>
      <c r="F55" s="2">
        <v>1</v>
      </c>
      <c r="G55" s="6">
        <f t="shared" si="40"/>
        <v>29500</v>
      </c>
      <c r="H55" s="3"/>
      <c r="I55" s="15"/>
      <c r="J55" s="3">
        <f t="shared" si="31"/>
        <v>0</v>
      </c>
      <c r="K55" s="3">
        <f t="shared" si="37"/>
        <v>1</v>
      </c>
      <c r="L55" s="13">
        <f t="shared" si="38"/>
        <v>29500</v>
      </c>
      <c r="M55" s="3">
        <v>1</v>
      </c>
      <c r="N55" s="13">
        <f t="shared" si="39"/>
        <v>29500</v>
      </c>
      <c r="O55" s="13">
        <v>29500</v>
      </c>
      <c r="P55" s="13"/>
      <c r="Q55" s="13"/>
      <c r="R55" s="13"/>
      <c r="S55" s="16"/>
      <c r="T55" s="17">
        <f t="shared" si="9"/>
        <v>0</v>
      </c>
      <c r="U55" s="44">
        <f t="shared" si="44"/>
        <v>1</v>
      </c>
      <c r="V55" s="44">
        <f t="shared" si="7"/>
        <v>29500</v>
      </c>
      <c r="W55" s="44">
        <f t="shared" si="42"/>
        <v>29500</v>
      </c>
      <c r="X55" s="45" t="s">
        <v>583</v>
      </c>
      <c r="Y55" s="45" t="s">
        <v>584</v>
      </c>
      <c r="Z55" s="45" t="s">
        <v>585</v>
      </c>
    </row>
    <row r="56" spans="1:30" ht="99" customHeight="1" x14ac:dyDescent="0.3">
      <c r="A56" s="51">
        <v>52</v>
      </c>
      <c r="B56" s="59" t="s">
        <v>84</v>
      </c>
      <c r="C56" s="57" t="s">
        <v>85</v>
      </c>
      <c r="D56" s="80" t="s">
        <v>7</v>
      </c>
      <c r="E56" s="13">
        <v>52200</v>
      </c>
      <c r="F56" s="2">
        <v>0.25</v>
      </c>
      <c r="G56" s="6">
        <f t="shared" si="40"/>
        <v>13050</v>
      </c>
      <c r="H56" s="3"/>
      <c r="I56" s="15"/>
      <c r="J56" s="3">
        <f t="shared" si="31"/>
        <v>0</v>
      </c>
      <c r="K56" s="3">
        <f t="shared" si="37"/>
        <v>0.25</v>
      </c>
      <c r="L56" s="13">
        <f t="shared" si="38"/>
        <v>13050</v>
      </c>
      <c r="M56" s="3">
        <v>0.25</v>
      </c>
      <c r="N56" s="13">
        <f t="shared" si="39"/>
        <v>13050</v>
      </c>
      <c r="O56" s="13">
        <v>40000</v>
      </c>
      <c r="P56" s="13"/>
      <c r="Q56" s="13"/>
      <c r="R56" s="13"/>
      <c r="S56" s="16"/>
      <c r="T56" s="17">
        <f t="shared" si="9"/>
        <v>0</v>
      </c>
      <c r="U56" s="44">
        <f t="shared" si="44"/>
        <v>0.25</v>
      </c>
      <c r="V56" s="44">
        <f t="shared" si="7"/>
        <v>40000</v>
      </c>
      <c r="W56" s="44">
        <f t="shared" si="42"/>
        <v>10000</v>
      </c>
      <c r="X56" s="45" t="s">
        <v>583</v>
      </c>
      <c r="Y56" s="45" t="s">
        <v>584</v>
      </c>
      <c r="Z56" s="45" t="s">
        <v>585</v>
      </c>
    </row>
    <row r="57" spans="1:30" ht="99" customHeight="1" x14ac:dyDescent="0.3">
      <c r="A57" s="51">
        <v>53</v>
      </c>
      <c r="B57" s="57" t="s">
        <v>86</v>
      </c>
      <c r="C57" s="57" t="s">
        <v>87</v>
      </c>
      <c r="D57" s="80" t="s">
        <v>7</v>
      </c>
      <c r="E57" s="13">
        <v>53000</v>
      </c>
      <c r="F57" s="2">
        <v>0.25</v>
      </c>
      <c r="G57" s="6">
        <f t="shared" si="40"/>
        <v>13250</v>
      </c>
      <c r="H57" s="3"/>
      <c r="I57" s="15"/>
      <c r="J57" s="3">
        <f t="shared" si="31"/>
        <v>0</v>
      </c>
      <c r="K57" s="3">
        <f t="shared" si="37"/>
        <v>0.25</v>
      </c>
      <c r="L57" s="13">
        <f t="shared" si="38"/>
        <v>13250</v>
      </c>
      <c r="M57" s="3">
        <v>0.25</v>
      </c>
      <c r="N57" s="13">
        <f t="shared" si="39"/>
        <v>13250</v>
      </c>
      <c r="O57" s="13">
        <v>53000</v>
      </c>
      <c r="P57" s="13"/>
      <c r="Q57" s="13"/>
      <c r="R57" s="13"/>
      <c r="S57" s="16"/>
      <c r="T57" s="17">
        <f t="shared" si="9"/>
        <v>0</v>
      </c>
      <c r="U57" s="44">
        <f t="shared" si="44"/>
        <v>0.25</v>
      </c>
      <c r="V57" s="44">
        <f t="shared" si="7"/>
        <v>53000</v>
      </c>
      <c r="W57" s="44">
        <f t="shared" si="42"/>
        <v>13250</v>
      </c>
      <c r="X57" s="45" t="s">
        <v>583</v>
      </c>
      <c r="Y57" s="45" t="s">
        <v>584</v>
      </c>
      <c r="Z57" s="45" t="s">
        <v>585</v>
      </c>
    </row>
    <row r="58" spans="1:30" s="39" customFormat="1" ht="21" x14ac:dyDescent="0.25">
      <c r="A58" s="51">
        <v>54</v>
      </c>
      <c r="B58" s="84" t="s">
        <v>88</v>
      </c>
      <c r="C58" s="84"/>
      <c r="D58" s="81">
        <v>1</v>
      </c>
      <c r="E58" s="13"/>
      <c r="F58" s="2"/>
      <c r="G58" s="6">
        <f t="shared" si="40"/>
        <v>0</v>
      </c>
      <c r="H58" s="3"/>
      <c r="I58" s="15"/>
      <c r="J58" s="3">
        <f t="shared" si="31"/>
        <v>0</v>
      </c>
      <c r="K58" s="3">
        <f t="shared" si="37"/>
        <v>0</v>
      </c>
      <c r="L58" s="13">
        <f t="shared" si="38"/>
        <v>0</v>
      </c>
      <c r="M58" s="3">
        <v>1</v>
      </c>
      <c r="N58" s="13">
        <f t="shared" si="39"/>
        <v>0</v>
      </c>
      <c r="O58" s="13"/>
      <c r="P58" s="3"/>
      <c r="Q58" s="13"/>
      <c r="R58" s="13"/>
      <c r="S58" s="16">
        <v>1</v>
      </c>
      <c r="T58" s="17">
        <f t="shared" si="9"/>
        <v>0</v>
      </c>
      <c r="U58" s="36"/>
      <c r="V58" s="37"/>
      <c r="W58" s="37"/>
      <c r="X58" s="38"/>
      <c r="Y58" s="38"/>
      <c r="Z58" s="38"/>
      <c r="AA58" s="5"/>
      <c r="AB58" s="5"/>
      <c r="AC58" s="5"/>
      <c r="AD58" s="5"/>
    </row>
    <row r="59" spans="1:30" ht="99" customHeight="1" x14ac:dyDescent="0.3">
      <c r="A59" s="51">
        <v>55</v>
      </c>
      <c r="B59" s="57" t="s">
        <v>89</v>
      </c>
      <c r="C59" s="57" t="s">
        <v>90</v>
      </c>
      <c r="D59" s="80" t="s">
        <v>7</v>
      </c>
      <c r="E59" s="13">
        <v>41200</v>
      </c>
      <c r="F59" s="2">
        <v>1</v>
      </c>
      <c r="G59" s="6">
        <f t="shared" si="40"/>
        <v>41200</v>
      </c>
      <c r="H59" s="3"/>
      <c r="I59" s="15"/>
      <c r="J59" s="3">
        <f t="shared" si="31"/>
        <v>0</v>
      </c>
      <c r="K59" s="3">
        <f t="shared" si="37"/>
        <v>1</v>
      </c>
      <c r="L59" s="13">
        <f t="shared" si="38"/>
        <v>41200</v>
      </c>
      <c r="M59" s="3">
        <v>1</v>
      </c>
      <c r="N59" s="13">
        <f t="shared" si="39"/>
        <v>41200</v>
      </c>
      <c r="O59" s="13">
        <v>36700</v>
      </c>
      <c r="P59" s="13"/>
      <c r="Q59" s="13"/>
      <c r="R59" s="13"/>
      <c r="S59" s="16"/>
      <c r="T59" s="17">
        <f t="shared" si="9"/>
        <v>0</v>
      </c>
      <c r="U59" s="44">
        <f t="shared" ref="U59:U62" si="45">M59-S59</f>
        <v>1</v>
      </c>
      <c r="V59" s="44">
        <f t="shared" si="7"/>
        <v>36700</v>
      </c>
      <c r="W59" s="44">
        <f t="shared" si="42"/>
        <v>36700</v>
      </c>
      <c r="X59" s="45" t="s">
        <v>583</v>
      </c>
      <c r="Y59" s="45" t="s">
        <v>584</v>
      </c>
      <c r="Z59" s="45" t="s">
        <v>585</v>
      </c>
    </row>
    <row r="60" spans="1:30" ht="99" customHeight="1" x14ac:dyDescent="0.3">
      <c r="A60" s="51">
        <v>56</v>
      </c>
      <c r="B60" s="59" t="s">
        <v>91</v>
      </c>
      <c r="C60" s="57" t="s">
        <v>92</v>
      </c>
      <c r="D60" s="80" t="s">
        <v>7</v>
      </c>
      <c r="E60" s="13">
        <v>35600</v>
      </c>
      <c r="F60" s="2">
        <v>1</v>
      </c>
      <c r="G60" s="6">
        <f t="shared" si="40"/>
        <v>35600</v>
      </c>
      <c r="H60" s="3"/>
      <c r="I60" s="15"/>
      <c r="J60" s="3">
        <f t="shared" si="31"/>
        <v>0</v>
      </c>
      <c r="K60" s="3">
        <f t="shared" si="37"/>
        <v>1</v>
      </c>
      <c r="L60" s="13">
        <f t="shared" si="38"/>
        <v>35600</v>
      </c>
      <c r="M60" s="3">
        <v>1</v>
      </c>
      <c r="N60" s="13">
        <f t="shared" si="39"/>
        <v>35600</v>
      </c>
      <c r="O60" s="13">
        <v>24700</v>
      </c>
      <c r="P60" s="13"/>
      <c r="Q60" s="13"/>
      <c r="R60" s="13"/>
      <c r="S60" s="16"/>
      <c r="T60" s="17">
        <f t="shared" si="9"/>
        <v>0</v>
      </c>
      <c r="U60" s="44">
        <f t="shared" si="45"/>
        <v>1</v>
      </c>
      <c r="V60" s="44">
        <f t="shared" si="7"/>
        <v>24700</v>
      </c>
      <c r="W60" s="44">
        <f t="shared" si="42"/>
        <v>24700</v>
      </c>
      <c r="X60" s="45" t="s">
        <v>583</v>
      </c>
      <c r="Y60" s="45" t="s">
        <v>584</v>
      </c>
      <c r="Z60" s="45" t="s">
        <v>585</v>
      </c>
    </row>
    <row r="61" spans="1:30" ht="99" customHeight="1" x14ac:dyDescent="0.3">
      <c r="A61" s="51">
        <v>57</v>
      </c>
      <c r="B61" s="59" t="s">
        <v>93</v>
      </c>
      <c r="C61" s="57" t="s">
        <v>94</v>
      </c>
      <c r="D61" s="80" t="s">
        <v>7</v>
      </c>
      <c r="E61" s="13">
        <v>28600</v>
      </c>
      <c r="F61" s="2">
        <v>1</v>
      </c>
      <c r="G61" s="6">
        <f t="shared" si="40"/>
        <v>28600</v>
      </c>
      <c r="H61" s="3"/>
      <c r="I61" s="15"/>
      <c r="J61" s="3">
        <f t="shared" si="31"/>
        <v>0</v>
      </c>
      <c r="K61" s="3">
        <f t="shared" si="37"/>
        <v>1</v>
      </c>
      <c r="L61" s="13">
        <f t="shared" si="38"/>
        <v>28600</v>
      </c>
      <c r="M61" s="3">
        <v>1</v>
      </c>
      <c r="N61" s="13">
        <f t="shared" si="39"/>
        <v>28600</v>
      </c>
      <c r="O61" s="13">
        <v>21900</v>
      </c>
      <c r="P61" s="13"/>
      <c r="Q61" s="13"/>
      <c r="R61" s="13"/>
      <c r="S61" s="16"/>
      <c r="T61" s="17">
        <f t="shared" si="9"/>
        <v>0</v>
      </c>
      <c r="U61" s="44">
        <f t="shared" si="45"/>
        <v>1</v>
      </c>
      <c r="V61" s="44">
        <f t="shared" si="7"/>
        <v>21900</v>
      </c>
      <c r="W61" s="44">
        <f t="shared" si="42"/>
        <v>21900</v>
      </c>
      <c r="X61" s="45" t="s">
        <v>583</v>
      </c>
      <c r="Y61" s="45" t="s">
        <v>584</v>
      </c>
      <c r="Z61" s="45" t="s">
        <v>585</v>
      </c>
    </row>
    <row r="62" spans="1:30" ht="99" customHeight="1" x14ac:dyDescent="0.3">
      <c r="A62" s="51">
        <v>58</v>
      </c>
      <c r="B62" s="59" t="s">
        <v>95</v>
      </c>
      <c r="C62" s="59" t="s">
        <v>96</v>
      </c>
      <c r="D62" s="80" t="s">
        <v>7</v>
      </c>
      <c r="E62" s="13">
        <v>62800</v>
      </c>
      <c r="F62" s="2">
        <v>0.25</v>
      </c>
      <c r="G62" s="6">
        <f t="shared" si="40"/>
        <v>15700</v>
      </c>
      <c r="H62" s="3"/>
      <c r="I62" s="15"/>
      <c r="J62" s="3">
        <f t="shared" si="31"/>
        <v>0</v>
      </c>
      <c r="K62" s="3">
        <f t="shared" si="37"/>
        <v>0.25</v>
      </c>
      <c r="L62" s="13">
        <f t="shared" si="38"/>
        <v>15700</v>
      </c>
      <c r="M62" s="3">
        <v>0.25</v>
      </c>
      <c r="N62" s="13">
        <f t="shared" si="39"/>
        <v>15700</v>
      </c>
      <c r="O62" s="13">
        <v>62800</v>
      </c>
      <c r="P62" s="13"/>
      <c r="Q62" s="13"/>
      <c r="R62" s="13"/>
      <c r="S62" s="16"/>
      <c r="T62" s="17">
        <f t="shared" si="9"/>
        <v>0</v>
      </c>
      <c r="U62" s="44">
        <f t="shared" si="45"/>
        <v>0.25</v>
      </c>
      <c r="V62" s="44">
        <f t="shared" si="7"/>
        <v>62800</v>
      </c>
      <c r="W62" s="44">
        <f t="shared" si="42"/>
        <v>15700</v>
      </c>
      <c r="X62" s="45" t="s">
        <v>583</v>
      </c>
      <c r="Y62" s="45" t="s">
        <v>584</v>
      </c>
      <c r="Z62" s="45" t="s">
        <v>585</v>
      </c>
    </row>
    <row r="63" spans="1:30" ht="99" customHeight="1" x14ac:dyDescent="0.3">
      <c r="A63" s="51">
        <v>59</v>
      </c>
      <c r="B63" s="59" t="s">
        <v>97</v>
      </c>
      <c r="C63" s="57" t="s">
        <v>98</v>
      </c>
      <c r="D63" s="80" t="s">
        <v>9</v>
      </c>
      <c r="E63" s="13">
        <v>39400</v>
      </c>
      <c r="F63" s="2">
        <v>1</v>
      </c>
      <c r="G63" s="6">
        <f t="shared" si="40"/>
        <v>39400</v>
      </c>
      <c r="H63" s="3"/>
      <c r="I63" s="15"/>
      <c r="J63" s="3">
        <f t="shared" si="31"/>
        <v>0</v>
      </c>
      <c r="K63" s="3">
        <f t="shared" si="37"/>
        <v>1</v>
      </c>
      <c r="L63" s="13">
        <f t="shared" si="38"/>
        <v>39400</v>
      </c>
      <c r="M63" s="3">
        <v>1</v>
      </c>
      <c r="N63" s="13">
        <f t="shared" si="39"/>
        <v>39400</v>
      </c>
      <c r="O63" s="13">
        <v>39400</v>
      </c>
      <c r="P63" s="13"/>
      <c r="Q63" s="13"/>
      <c r="R63" s="13"/>
      <c r="S63" s="16"/>
      <c r="T63" s="17">
        <f t="shared" si="9"/>
        <v>0</v>
      </c>
      <c r="U63" s="44">
        <f>M63-S63</f>
        <v>1</v>
      </c>
      <c r="V63" s="44">
        <f t="shared" si="7"/>
        <v>39400</v>
      </c>
      <c r="W63" s="44">
        <f t="shared" ref="W63" si="46">O63*U63</f>
        <v>39400</v>
      </c>
      <c r="X63" s="45" t="s">
        <v>583</v>
      </c>
      <c r="Y63" s="45" t="s">
        <v>584</v>
      </c>
      <c r="Z63" s="45" t="s">
        <v>585</v>
      </c>
    </row>
    <row r="64" spans="1:30" s="39" customFormat="1" ht="40.5" x14ac:dyDescent="0.25">
      <c r="A64" s="51">
        <v>60</v>
      </c>
      <c r="B64" s="84" t="s">
        <v>100</v>
      </c>
      <c r="C64" s="84"/>
      <c r="D64" s="81">
        <v>1</v>
      </c>
      <c r="E64" s="13"/>
      <c r="F64" s="2"/>
      <c r="G64" s="6">
        <f t="shared" si="40"/>
        <v>0</v>
      </c>
      <c r="H64" s="3"/>
      <c r="I64" s="15"/>
      <c r="J64" s="3">
        <f t="shared" si="31"/>
        <v>0</v>
      </c>
      <c r="K64" s="3">
        <f t="shared" si="37"/>
        <v>0</v>
      </c>
      <c r="L64" s="13">
        <f t="shared" si="38"/>
        <v>0</v>
      </c>
      <c r="M64" s="3">
        <v>1</v>
      </c>
      <c r="N64" s="13">
        <f t="shared" si="39"/>
        <v>0</v>
      </c>
      <c r="O64" s="13"/>
      <c r="P64" s="3"/>
      <c r="Q64" s="13"/>
      <c r="R64" s="13"/>
      <c r="S64" s="16">
        <v>1</v>
      </c>
      <c r="T64" s="17">
        <f t="shared" si="9"/>
        <v>0</v>
      </c>
      <c r="U64" s="36"/>
      <c r="V64" s="37"/>
      <c r="W64" s="37"/>
      <c r="X64" s="38"/>
      <c r="Y64" s="38"/>
      <c r="Z64" s="38"/>
      <c r="AA64" s="5"/>
      <c r="AB64" s="5"/>
      <c r="AC64" s="5"/>
      <c r="AD64" s="5"/>
    </row>
    <row r="65" spans="1:30" ht="99" customHeight="1" x14ac:dyDescent="0.3">
      <c r="A65" s="51">
        <v>61</v>
      </c>
      <c r="B65" s="59" t="s">
        <v>101</v>
      </c>
      <c r="C65" s="57" t="s">
        <v>102</v>
      </c>
      <c r="D65" s="80" t="s">
        <v>7</v>
      </c>
      <c r="E65" s="13">
        <v>32100</v>
      </c>
      <c r="F65" s="2">
        <v>0.25</v>
      </c>
      <c r="G65" s="6">
        <f t="shared" si="40"/>
        <v>8025</v>
      </c>
      <c r="H65" s="3"/>
      <c r="I65" s="15"/>
      <c r="J65" s="3">
        <f t="shared" si="31"/>
        <v>0</v>
      </c>
      <c r="K65" s="3">
        <f t="shared" si="37"/>
        <v>0.25</v>
      </c>
      <c r="L65" s="13">
        <f t="shared" si="38"/>
        <v>8025</v>
      </c>
      <c r="M65" s="3">
        <v>0.25</v>
      </c>
      <c r="N65" s="13">
        <f t="shared" si="39"/>
        <v>8025</v>
      </c>
      <c r="O65" s="13">
        <v>22400</v>
      </c>
      <c r="P65" s="13"/>
      <c r="Q65" s="13"/>
      <c r="R65" s="13"/>
      <c r="S65" s="16"/>
      <c r="T65" s="17">
        <f t="shared" si="9"/>
        <v>0</v>
      </c>
      <c r="U65" s="44">
        <f t="shared" ref="U65:U74" si="47">M65-S65</f>
        <v>0.25</v>
      </c>
      <c r="V65" s="44">
        <f t="shared" si="7"/>
        <v>22400</v>
      </c>
      <c r="W65" s="44">
        <f t="shared" ref="W65:W74" si="48">O65*U65</f>
        <v>5600</v>
      </c>
      <c r="X65" s="45" t="s">
        <v>583</v>
      </c>
      <c r="Y65" s="45" t="s">
        <v>584</v>
      </c>
      <c r="Z65" s="45" t="s">
        <v>585</v>
      </c>
    </row>
    <row r="66" spans="1:30" ht="99" customHeight="1" x14ac:dyDescent="0.3">
      <c r="A66" s="51">
        <v>62</v>
      </c>
      <c r="B66" s="59" t="s">
        <v>103</v>
      </c>
      <c r="C66" s="57" t="s">
        <v>102</v>
      </c>
      <c r="D66" s="80" t="s">
        <v>7</v>
      </c>
      <c r="E66" s="13">
        <v>32100</v>
      </c>
      <c r="F66" s="2">
        <v>0.25</v>
      </c>
      <c r="G66" s="6">
        <f t="shared" si="40"/>
        <v>8025</v>
      </c>
      <c r="H66" s="3"/>
      <c r="I66" s="15"/>
      <c r="J66" s="3">
        <f t="shared" si="31"/>
        <v>0</v>
      </c>
      <c r="K66" s="3">
        <f t="shared" si="37"/>
        <v>0.25</v>
      </c>
      <c r="L66" s="13">
        <f t="shared" si="38"/>
        <v>8025</v>
      </c>
      <c r="M66" s="3">
        <v>0.25</v>
      </c>
      <c r="N66" s="13">
        <f t="shared" si="39"/>
        <v>8025</v>
      </c>
      <c r="O66" s="13">
        <v>22400</v>
      </c>
      <c r="P66" s="13"/>
      <c r="Q66" s="13"/>
      <c r="R66" s="13"/>
      <c r="S66" s="16"/>
      <c r="T66" s="17">
        <f t="shared" si="9"/>
        <v>0</v>
      </c>
      <c r="U66" s="44">
        <f t="shared" si="47"/>
        <v>0.25</v>
      </c>
      <c r="V66" s="44">
        <f t="shared" si="7"/>
        <v>22400</v>
      </c>
      <c r="W66" s="44">
        <f t="shared" si="48"/>
        <v>5600</v>
      </c>
      <c r="X66" s="45" t="s">
        <v>583</v>
      </c>
      <c r="Y66" s="45" t="s">
        <v>584</v>
      </c>
      <c r="Z66" s="45" t="s">
        <v>585</v>
      </c>
    </row>
    <row r="67" spans="1:30" ht="99" customHeight="1" x14ac:dyDescent="0.3">
      <c r="A67" s="51">
        <v>63</v>
      </c>
      <c r="B67" s="59" t="s">
        <v>104</v>
      </c>
      <c r="C67" s="57" t="s">
        <v>102</v>
      </c>
      <c r="D67" s="80" t="s">
        <v>7</v>
      </c>
      <c r="E67" s="13">
        <v>35200</v>
      </c>
      <c r="F67" s="2">
        <v>0.25</v>
      </c>
      <c r="G67" s="6">
        <f t="shared" si="40"/>
        <v>8800</v>
      </c>
      <c r="H67" s="3"/>
      <c r="I67" s="15"/>
      <c r="J67" s="3">
        <f t="shared" si="31"/>
        <v>0</v>
      </c>
      <c r="K67" s="3">
        <f t="shared" si="37"/>
        <v>0.25</v>
      </c>
      <c r="L67" s="13">
        <f t="shared" si="38"/>
        <v>8800</v>
      </c>
      <c r="M67" s="3">
        <v>0.25</v>
      </c>
      <c r="N67" s="13">
        <f t="shared" si="39"/>
        <v>8800</v>
      </c>
      <c r="O67" s="13">
        <v>29800</v>
      </c>
      <c r="P67" s="13"/>
      <c r="Q67" s="13"/>
      <c r="R67" s="13"/>
      <c r="S67" s="16"/>
      <c r="T67" s="17">
        <f t="shared" si="9"/>
        <v>0</v>
      </c>
      <c r="U67" s="44">
        <f t="shared" si="47"/>
        <v>0.25</v>
      </c>
      <c r="V67" s="44">
        <f t="shared" si="7"/>
        <v>29800</v>
      </c>
      <c r="W67" s="44">
        <f t="shared" si="48"/>
        <v>7450</v>
      </c>
      <c r="X67" s="45" t="s">
        <v>583</v>
      </c>
      <c r="Y67" s="45" t="s">
        <v>584</v>
      </c>
      <c r="Z67" s="45" t="s">
        <v>585</v>
      </c>
    </row>
    <row r="68" spans="1:30" ht="99" customHeight="1" x14ac:dyDescent="0.3">
      <c r="A68" s="51">
        <v>64</v>
      </c>
      <c r="B68" s="59" t="s">
        <v>105</v>
      </c>
      <c r="C68" s="57" t="s">
        <v>102</v>
      </c>
      <c r="D68" s="80" t="s">
        <v>7</v>
      </c>
      <c r="E68" s="13">
        <v>34000</v>
      </c>
      <c r="F68" s="2">
        <v>0.25</v>
      </c>
      <c r="G68" s="6">
        <f t="shared" si="40"/>
        <v>8500</v>
      </c>
      <c r="H68" s="3"/>
      <c r="I68" s="15"/>
      <c r="J68" s="3">
        <f t="shared" si="31"/>
        <v>0</v>
      </c>
      <c r="K68" s="3">
        <f t="shared" si="37"/>
        <v>0.25</v>
      </c>
      <c r="L68" s="13">
        <f t="shared" si="38"/>
        <v>8500</v>
      </c>
      <c r="M68" s="3">
        <v>0.25</v>
      </c>
      <c r="N68" s="13">
        <f t="shared" si="39"/>
        <v>8500</v>
      </c>
      <c r="O68" s="13">
        <v>24600</v>
      </c>
      <c r="P68" s="13"/>
      <c r="Q68" s="13"/>
      <c r="R68" s="13"/>
      <c r="S68" s="16"/>
      <c r="T68" s="17">
        <f t="shared" si="9"/>
        <v>0</v>
      </c>
      <c r="U68" s="44">
        <f t="shared" si="47"/>
        <v>0.25</v>
      </c>
      <c r="V68" s="44">
        <f t="shared" si="7"/>
        <v>24600</v>
      </c>
      <c r="W68" s="44">
        <f t="shared" si="48"/>
        <v>6150</v>
      </c>
      <c r="X68" s="45" t="s">
        <v>583</v>
      </c>
      <c r="Y68" s="45" t="s">
        <v>584</v>
      </c>
      <c r="Z68" s="45" t="s">
        <v>585</v>
      </c>
    </row>
    <row r="69" spans="1:30" ht="99" customHeight="1" x14ac:dyDescent="0.3">
      <c r="A69" s="51">
        <v>65</v>
      </c>
      <c r="B69" s="59" t="s">
        <v>106</v>
      </c>
      <c r="C69" s="57" t="s">
        <v>102</v>
      </c>
      <c r="D69" s="80" t="s">
        <v>7</v>
      </c>
      <c r="E69" s="13">
        <v>34000</v>
      </c>
      <c r="F69" s="2">
        <v>0.25</v>
      </c>
      <c r="G69" s="6">
        <f t="shared" si="40"/>
        <v>8500</v>
      </c>
      <c r="H69" s="3"/>
      <c r="I69" s="15"/>
      <c r="J69" s="3">
        <f t="shared" si="31"/>
        <v>0</v>
      </c>
      <c r="K69" s="3">
        <f t="shared" si="37"/>
        <v>0.25</v>
      </c>
      <c r="L69" s="13">
        <f t="shared" si="38"/>
        <v>8500</v>
      </c>
      <c r="M69" s="3">
        <v>0.25</v>
      </c>
      <c r="N69" s="13">
        <f t="shared" si="39"/>
        <v>8500</v>
      </c>
      <c r="O69" s="13">
        <v>22800</v>
      </c>
      <c r="P69" s="13"/>
      <c r="Q69" s="13"/>
      <c r="R69" s="13"/>
      <c r="S69" s="16"/>
      <c r="T69" s="17">
        <f t="shared" si="9"/>
        <v>0</v>
      </c>
      <c r="U69" s="44">
        <f t="shared" si="47"/>
        <v>0.25</v>
      </c>
      <c r="V69" s="44">
        <f t="shared" ref="V69:V123" si="49">W69/U69</f>
        <v>22800</v>
      </c>
      <c r="W69" s="44">
        <f t="shared" si="48"/>
        <v>5700</v>
      </c>
      <c r="X69" s="45" t="s">
        <v>583</v>
      </c>
      <c r="Y69" s="45" t="s">
        <v>584</v>
      </c>
      <c r="Z69" s="45" t="s">
        <v>585</v>
      </c>
    </row>
    <row r="70" spans="1:30" ht="99" customHeight="1" x14ac:dyDescent="0.3">
      <c r="A70" s="51">
        <v>66</v>
      </c>
      <c r="B70" s="59" t="s">
        <v>107</v>
      </c>
      <c r="C70" s="57" t="s">
        <v>102</v>
      </c>
      <c r="D70" s="80" t="s">
        <v>7</v>
      </c>
      <c r="E70" s="13">
        <v>28800</v>
      </c>
      <c r="F70" s="2">
        <v>1</v>
      </c>
      <c r="G70" s="6">
        <f t="shared" si="40"/>
        <v>28800</v>
      </c>
      <c r="H70" s="3"/>
      <c r="I70" s="15"/>
      <c r="J70" s="3">
        <f t="shared" si="31"/>
        <v>0</v>
      </c>
      <c r="K70" s="3">
        <f t="shared" si="37"/>
        <v>1</v>
      </c>
      <c r="L70" s="13">
        <f t="shared" si="38"/>
        <v>28800</v>
      </c>
      <c r="M70" s="3">
        <v>1</v>
      </c>
      <c r="N70" s="13">
        <f t="shared" si="39"/>
        <v>28800</v>
      </c>
      <c r="O70" s="13">
        <v>22400</v>
      </c>
      <c r="P70" s="13"/>
      <c r="Q70" s="13"/>
      <c r="R70" s="13"/>
      <c r="S70" s="16"/>
      <c r="T70" s="17">
        <f t="shared" si="9"/>
        <v>0</v>
      </c>
      <c r="U70" s="44">
        <f t="shared" si="47"/>
        <v>1</v>
      </c>
      <c r="V70" s="44">
        <f t="shared" si="49"/>
        <v>22400</v>
      </c>
      <c r="W70" s="44">
        <f t="shared" si="48"/>
        <v>22400</v>
      </c>
      <c r="X70" s="45" t="s">
        <v>583</v>
      </c>
      <c r="Y70" s="45" t="s">
        <v>584</v>
      </c>
      <c r="Z70" s="45" t="s">
        <v>585</v>
      </c>
    </row>
    <row r="71" spans="1:30" ht="99" customHeight="1" x14ac:dyDescent="0.3">
      <c r="A71" s="51">
        <v>67</v>
      </c>
      <c r="B71" s="59" t="s">
        <v>108</v>
      </c>
      <c r="C71" s="57" t="s">
        <v>102</v>
      </c>
      <c r="D71" s="80" t="s">
        <v>7</v>
      </c>
      <c r="E71" s="13">
        <v>28800</v>
      </c>
      <c r="F71" s="2">
        <v>1</v>
      </c>
      <c r="G71" s="6">
        <f t="shared" si="40"/>
        <v>28800</v>
      </c>
      <c r="H71" s="3"/>
      <c r="I71" s="15"/>
      <c r="J71" s="3">
        <f t="shared" si="31"/>
        <v>0</v>
      </c>
      <c r="K71" s="3">
        <f t="shared" si="37"/>
        <v>1</v>
      </c>
      <c r="L71" s="13">
        <f t="shared" si="38"/>
        <v>28800</v>
      </c>
      <c r="M71" s="3">
        <v>1</v>
      </c>
      <c r="N71" s="13">
        <f t="shared" si="39"/>
        <v>28800</v>
      </c>
      <c r="O71" s="13">
        <v>21400</v>
      </c>
      <c r="P71" s="13"/>
      <c r="Q71" s="13"/>
      <c r="R71" s="13"/>
      <c r="S71" s="16"/>
      <c r="T71" s="17">
        <f t="shared" si="9"/>
        <v>0</v>
      </c>
      <c r="U71" s="44">
        <f t="shared" si="47"/>
        <v>1</v>
      </c>
      <c r="V71" s="44">
        <f t="shared" si="49"/>
        <v>21400</v>
      </c>
      <c r="W71" s="44">
        <f t="shared" si="48"/>
        <v>21400</v>
      </c>
      <c r="X71" s="45" t="s">
        <v>583</v>
      </c>
      <c r="Y71" s="45" t="s">
        <v>584</v>
      </c>
      <c r="Z71" s="45" t="s">
        <v>585</v>
      </c>
    </row>
    <row r="72" spans="1:30" ht="99" customHeight="1" x14ac:dyDescent="0.3">
      <c r="A72" s="51">
        <v>68</v>
      </c>
      <c r="B72" s="57" t="s">
        <v>109</v>
      </c>
      <c r="C72" s="57" t="s">
        <v>102</v>
      </c>
      <c r="D72" s="80" t="s">
        <v>7</v>
      </c>
      <c r="E72" s="13">
        <v>35800</v>
      </c>
      <c r="F72" s="2">
        <v>1</v>
      </c>
      <c r="G72" s="6">
        <f t="shared" si="40"/>
        <v>35800</v>
      </c>
      <c r="H72" s="3"/>
      <c r="I72" s="15"/>
      <c r="J72" s="3">
        <f t="shared" si="31"/>
        <v>0</v>
      </c>
      <c r="K72" s="3">
        <f t="shared" si="37"/>
        <v>1</v>
      </c>
      <c r="L72" s="13">
        <f t="shared" si="38"/>
        <v>35800</v>
      </c>
      <c r="M72" s="3">
        <v>1</v>
      </c>
      <c r="N72" s="13">
        <f t="shared" si="39"/>
        <v>35800</v>
      </c>
      <c r="O72" s="13">
        <v>23400</v>
      </c>
      <c r="P72" s="13"/>
      <c r="Q72" s="13"/>
      <c r="R72" s="13"/>
      <c r="S72" s="16"/>
      <c r="T72" s="17">
        <f t="shared" ref="T72:T135" si="50">V72*S72</f>
        <v>0</v>
      </c>
      <c r="U72" s="44">
        <f t="shared" si="47"/>
        <v>1</v>
      </c>
      <c r="V72" s="44">
        <f t="shared" si="49"/>
        <v>23400</v>
      </c>
      <c r="W72" s="44">
        <f t="shared" si="48"/>
        <v>23400</v>
      </c>
      <c r="X72" s="45" t="s">
        <v>583</v>
      </c>
      <c r="Y72" s="45" t="s">
        <v>584</v>
      </c>
      <c r="Z72" s="45" t="s">
        <v>585</v>
      </c>
    </row>
    <row r="73" spans="1:30" ht="99" customHeight="1" x14ac:dyDescent="0.3">
      <c r="A73" s="51">
        <v>69</v>
      </c>
      <c r="B73" s="59" t="s">
        <v>110</v>
      </c>
      <c r="C73" s="57" t="s">
        <v>102</v>
      </c>
      <c r="D73" s="80" t="s">
        <v>7</v>
      </c>
      <c r="E73" s="13">
        <v>44000</v>
      </c>
      <c r="F73" s="2">
        <v>0.25</v>
      </c>
      <c r="G73" s="6">
        <f t="shared" si="40"/>
        <v>11000</v>
      </c>
      <c r="H73" s="3"/>
      <c r="I73" s="15"/>
      <c r="J73" s="3">
        <f t="shared" si="31"/>
        <v>0</v>
      </c>
      <c r="K73" s="3">
        <f t="shared" si="37"/>
        <v>0.25</v>
      </c>
      <c r="L73" s="13">
        <f t="shared" si="38"/>
        <v>11000</v>
      </c>
      <c r="M73" s="3">
        <v>0.25</v>
      </c>
      <c r="N73" s="13">
        <f t="shared" si="39"/>
        <v>11000</v>
      </c>
      <c r="O73" s="13">
        <v>39900</v>
      </c>
      <c r="P73" s="13"/>
      <c r="Q73" s="13"/>
      <c r="R73" s="13"/>
      <c r="S73" s="16"/>
      <c r="T73" s="17">
        <f t="shared" si="50"/>
        <v>0</v>
      </c>
      <c r="U73" s="44">
        <f t="shared" si="47"/>
        <v>0.25</v>
      </c>
      <c r="V73" s="44">
        <f t="shared" si="49"/>
        <v>39900</v>
      </c>
      <c r="W73" s="44">
        <f t="shared" si="48"/>
        <v>9975</v>
      </c>
      <c r="X73" s="45" t="s">
        <v>583</v>
      </c>
      <c r="Y73" s="45" t="s">
        <v>584</v>
      </c>
      <c r="Z73" s="45" t="s">
        <v>585</v>
      </c>
    </row>
    <row r="74" spans="1:30" ht="99" customHeight="1" x14ac:dyDescent="0.3">
      <c r="A74" s="51">
        <v>70</v>
      </c>
      <c r="B74" s="59" t="s">
        <v>111</v>
      </c>
      <c r="C74" s="57" t="s">
        <v>102</v>
      </c>
      <c r="D74" s="80" t="s">
        <v>7</v>
      </c>
      <c r="E74" s="13">
        <v>42350</v>
      </c>
      <c r="F74" s="2">
        <v>0.25</v>
      </c>
      <c r="G74" s="6">
        <f t="shared" si="40"/>
        <v>10587.5</v>
      </c>
      <c r="H74" s="3"/>
      <c r="I74" s="15"/>
      <c r="J74" s="3">
        <f t="shared" si="31"/>
        <v>0</v>
      </c>
      <c r="K74" s="3">
        <f t="shared" si="37"/>
        <v>0.25</v>
      </c>
      <c r="L74" s="13">
        <f t="shared" si="38"/>
        <v>10587.5</v>
      </c>
      <c r="M74" s="3">
        <v>0.25</v>
      </c>
      <c r="N74" s="13">
        <f t="shared" si="39"/>
        <v>10587.5</v>
      </c>
      <c r="O74" s="13">
        <v>36500</v>
      </c>
      <c r="P74" s="13"/>
      <c r="Q74" s="13"/>
      <c r="R74" s="13"/>
      <c r="S74" s="16"/>
      <c r="T74" s="17">
        <f t="shared" si="50"/>
        <v>0</v>
      </c>
      <c r="U74" s="44">
        <f t="shared" si="47"/>
        <v>0.25</v>
      </c>
      <c r="V74" s="44">
        <f t="shared" si="49"/>
        <v>36500</v>
      </c>
      <c r="W74" s="44">
        <f t="shared" si="48"/>
        <v>9125</v>
      </c>
      <c r="X74" s="45" t="s">
        <v>583</v>
      </c>
      <c r="Y74" s="45" t="s">
        <v>584</v>
      </c>
      <c r="Z74" s="45" t="s">
        <v>585</v>
      </c>
    </row>
    <row r="75" spans="1:30" s="39" customFormat="1" ht="21" x14ac:dyDescent="0.25">
      <c r="A75" s="51">
        <v>71</v>
      </c>
      <c r="B75" s="84" t="s">
        <v>112</v>
      </c>
      <c r="C75" s="84"/>
      <c r="D75" s="81">
        <v>1</v>
      </c>
      <c r="E75" s="13"/>
      <c r="F75" s="2"/>
      <c r="G75" s="6">
        <f t="shared" si="40"/>
        <v>0</v>
      </c>
      <c r="H75" s="3"/>
      <c r="I75" s="15"/>
      <c r="J75" s="3">
        <f t="shared" si="31"/>
        <v>0</v>
      </c>
      <c r="K75" s="3">
        <f t="shared" si="37"/>
        <v>0</v>
      </c>
      <c r="L75" s="13">
        <f t="shared" si="38"/>
        <v>0</v>
      </c>
      <c r="M75" s="3">
        <v>1</v>
      </c>
      <c r="N75" s="13">
        <f t="shared" si="39"/>
        <v>0</v>
      </c>
      <c r="O75" s="13"/>
      <c r="P75" s="3"/>
      <c r="Q75" s="13"/>
      <c r="R75" s="13"/>
      <c r="S75" s="16">
        <v>1</v>
      </c>
      <c r="T75" s="17">
        <f t="shared" si="50"/>
        <v>0</v>
      </c>
      <c r="U75" s="36"/>
      <c r="V75" s="37"/>
      <c r="W75" s="37"/>
      <c r="X75" s="38"/>
      <c r="Y75" s="38"/>
      <c r="Z75" s="38"/>
      <c r="AA75" s="5"/>
      <c r="AB75" s="5"/>
      <c r="AC75" s="5"/>
      <c r="AD75" s="5"/>
    </row>
    <row r="76" spans="1:30" ht="99" customHeight="1" x14ac:dyDescent="0.3">
      <c r="A76" s="51">
        <v>72</v>
      </c>
      <c r="B76" s="59" t="s">
        <v>113</v>
      </c>
      <c r="C76" s="57" t="s">
        <v>114</v>
      </c>
      <c r="D76" s="80" t="s">
        <v>7</v>
      </c>
      <c r="E76" s="13">
        <v>89000</v>
      </c>
      <c r="F76" s="2">
        <v>0.5</v>
      </c>
      <c r="G76" s="6">
        <f t="shared" si="40"/>
        <v>44500</v>
      </c>
      <c r="H76" s="3"/>
      <c r="I76" s="15"/>
      <c r="J76" s="3">
        <f t="shared" si="31"/>
        <v>0</v>
      </c>
      <c r="K76" s="3">
        <f t="shared" si="37"/>
        <v>0.5</v>
      </c>
      <c r="L76" s="13">
        <f t="shared" si="38"/>
        <v>44500</v>
      </c>
      <c r="M76" s="3">
        <v>0.5</v>
      </c>
      <c r="N76" s="13">
        <f t="shared" si="39"/>
        <v>44500</v>
      </c>
      <c r="O76" s="13">
        <v>89000</v>
      </c>
      <c r="P76" s="13"/>
      <c r="Q76" s="13"/>
      <c r="R76" s="13"/>
      <c r="S76" s="16"/>
      <c r="T76" s="17">
        <f t="shared" si="50"/>
        <v>0</v>
      </c>
      <c r="U76" s="44">
        <f>M76-S76</f>
        <v>0.5</v>
      </c>
      <c r="V76" s="44">
        <f t="shared" si="49"/>
        <v>89000</v>
      </c>
      <c r="W76" s="44">
        <f t="shared" ref="W76" si="51">O76*U76</f>
        <v>44500</v>
      </c>
      <c r="X76" s="45" t="s">
        <v>583</v>
      </c>
      <c r="Y76" s="45" t="s">
        <v>584</v>
      </c>
      <c r="Z76" s="45" t="s">
        <v>585</v>
      </c>
    </row>
    <row r="77" spans="1:30" s="39" customFormat="1" ht="40.5" x14ac:dyDescent="0.25">
      <c r="A77" s="51">
        <v>73</v>
      </c>
      <c r="B77" s="84" t="s">
        <v>115</v>
      </c>
      <c r="C77" s="84"/>
      <c r="D77" s="81">
        <v>1</v>
      </c>
      <c r="E77" s="13"/>
      <c r="F77" s="2"/>
      <c r="G77" s="6">
        <f t="shared" si="40"/>
        <v>0</v>
      </c>
      <c r="H77" s="3"/>
      <c r="I77" s="15"/>
      <c r="J77" s="3">
        <f t="shared" ref="J77:J89" si="52">H77*I77</f>
        <v>0</v>
      </c>
      <c r="K77" s="3">
        <f t="shared" si="37"/>
        <v>0</v>
      </c>
      <c r="L77" s="13">
        <f t="shared" si="38"/>
        <v>0</v>
      </c>
      <c r="M77" s="3">
        <v>1</v>
      </c>
      <c r="N77" s="13">
        <f t="shared" si="39"/>
        <v>0</v>
      </c>
      <c r="O77" s="13"/>
      <c r="P77" s="3"/>
      <c r="Q77" s="13"/>
      <c r="R77" s="13"/>
      <c r="S77" s="16">
        <v>1</v>
      </c>
      <c r="T77" s="17">
        <f t="shared" si="50"/>
        <v>0</v>
      </c>
      <c r="U77" s="36"/>
      <c r="V77" s="37"/>
      <c r="W77" s="37"/>
      <c r="X77" s="38"/>
      <c r="Y77" s="38"/>
      <c r="Z77" s="38"/>
      <c r="AA77" s="5"/>
      <c r="AB77" s="5"/>
      <c r="AC77" s="5"/>
      <c r="AD77" s="5"/>
    </row>
    <row r="78" spans="1:30" ht="99" customHeight="1" x14ac:dyDescent="0.3">
      <c r="A78" s="51">
        <v>74</v>
      </c>
      <c r="B78" s="59" t="s">
        <v>117</v>
      </c>
      <c r="C78" s="57" t="s">
        <v>116</v>
      </c>
      <c r="D78" s="80" t="s">
        <v>9</v>
      </c>
      <c r="E78" s="13">
        <v>29500</v>
      </c>
      <c r="F78" s="2">
        <v>7</v>
      </c>
      <c r="G78" s="6">
        <f t="shared" si="40"/>
        <v>206500</v>
      </c>
      <c r="H78" s="3"/>
      <c r="I78" s="15"/>
      <c r="J78" s="3">
        <f t="shared" si="52"/>
        <v>0</v>
      </c>
      <c r="K78" s="3">
        <f t="shared" si="37"/>
        <v>7</v>
      </c>
      <c r="L78" s="13">
        <f t="shared" si="38"/>
        <v>206500</v>
      </c>
      <c r="M78" s="3">
        <v>3</v>
      </c>
      <c r="N78" s="13">
        <f t="shared" si="39"/>
        <v>88500</v>
      </c>
      <c r="O78" s="13">
        <v>26700</v>
      </c>
      <c r="P78" s="13"/>
      <c r="Q78" s="13"/>
      <c r="R78" s="13"/>
      <c r="S78" s="16"/>
      <c r="T78" s="17">
        <f t="shared" si="50"/>
        <v>0</v>
      </c>
      <c r="U78" s="44">
        <f>M78-S78</f>
        <v>3</v>
      </c>
      <c r="V78" s="44">
        <f t="shared" si="49"/>
        <v>26700</v>
      </c>
      <c r="W78" s="44">
        <f t="shared" ref="W78" si="53">O78*U78</f>
        <v>80100</v>
      </c>
      <c r="X78" s="45" t="s">
        <v>583</v>
      </c>
      <c r="Y78" s="45" t="s">
        <v>584</v>
      </c>
      <c r="Z78" s="45" t="s">
        <v>585</v>
      </c>
    </row>
    <row r="79" spans="1:30" s="39" customFormat="1" ht="21" x14ac:dyDescent="0.25">
      <c r="A79" s="51">
        <v>75</v>
      </c>
      <c r="B79" s="84" t="s">
        <v>118</v>
      </c>
      <c r="C79" s="86"/>
      <c r="D79" s="81">
        <v>1</v>
      </c>
      <c r="E79" s="13"/>
      <c r="F79" s="2"/>
      <c r="G79" s="6">
        <f t="shared" si="40"/>
        <v>0</v>
      </c>
      <c r="H79" s="3"/>
      <c r="I79" s="15"/>
      <c r="J79" s="3">
        <f t="shared" si="52"/>
        <v>0</v>
      </c>
      <c r="K79" s="3">
        <f t="shared" si="37"/>
        <v>0</v>
      </c>
      <c r="L79" s="13">
        <f t="shared" si="38"/>
        <v>0</v>
      </c>
      <c r="M79" s="3">
        <v>1</v>
      </c>
      <c r="N79" s="13">
        <f t="shared" si="39"/>
        <v>0</v>
      </c>
      <c r="O79" s="13"/>
      <c r="P79" s="3"/>
      <c r="Q79" s="13"/>
      <c r="R79" s="13"/>
      <c r="S79" s="16">
        <v>1</v>
      </c>
      <c r="T79" s="17">
        <f t="shared" si="50"/>
        <v>0</v>
      </c>
      <c r="U79" s="36"/>
      <c r="V79" s="37"/>
      <c r="W79" s="37"/>
      <c r="X79" s="38"/>
      <c r="Y79" s="38"/>
      <c r="Z79" s="38"/>
      <c r="AA79" s="5"/>
      <c r="AB79" s="5"/>
      <c r="AC79" s="5"/>
      <c r="AD79" s="5"/>
    </row>
    <row r="80" spans="1:30" ht="99" customHeight="1" x14ac:dyDescent="0.3">
      <c r="A80" s="51">
        <v>76</v>
      </c>
      <c r="B80" s="59" t="s">
        <v>119</v>
      </c>
      <c r="C80" s="57" t="s">
        <v>120</v>
      </c>
      <c r="D80" s="80" t="s">
        <v>9</v>
      </c>
      <c r="E80" s="13">
        <v>80000</v>
      </c>
      <c r="F80" s="2">
        <v>1</v>
      </c>
      <c r="G80" s="6">
        <f t="shared" si="40"/>
        <v>80000</v>
      </c>
      <c r="H80" s="3"/>
      <c r="I80" s="15"/>
      <c r="J80" s="3">
        <f t="shared" si="52"/>
        <v>0</v>
      </c>
      <c r="K80" s="3">
        <f t="shared" si="37"/>
        <v>1</v>
      </c>
      <c r="L80" s="13">
        <f t="shared" si="38"/>
        <v>80000</v>
      </c>
      <c r="M80" s="3">
        <v>1</v>
      </c>
      <c r="N80" s="13">
        <f t="shared" si="39"/>
        <v>80000</v>
      </c>
      <c r="O80" s="13">
        <v>80000</v>
      </c>
      <c r="P80" s="13"/>
      <c r="Q80" s="13"/>
      <c r="R80" s="13"/>
      <c r="S80" s="16"/>
      <c r="T80" s="17">
        <f t="shared" si="50"/>
        <v>0</v>
      </c>
      <c r="U80" s="44">
        <f t="shared" ref="U80:U82" si="54">M80-S80</f>
        <v>1</v>
      </c>
      <c r="V80" s="44">
        <f t="shared" si="49"/>
        <v>80000</v>
      </c>
      <c r="W80" s="44">
        <f t="shared" ref="W80:W82" si="55">O80*U80</f>
        <v>80000</v>
      </c>
      <c r="X80" s="45" t="s">
        <v>583</v>
      </c>
      <c r="Y80" s="45" t="s">
        <v>584</v>
      </c>
      <c r="Z80" s="45" t="s">
        <v>585</v>
      </c>
    </row>
    <row r="81" spans="1:30" ht="99" customHeight="1" x14ac:dyDescent="0.3">
      <c r="A81" s="51">
        <v>77</v>
      </c>
      <c r="B81" s="59" t="s">
        <v>121</v>
      </c>
      <c r="C81" s="57" t="s">
        <v>99</v>
      </c>
      <c r="D81" s="80" t="s">
        <v>9</v>
      </c>
      <c r="E81" s="83">
        <v>23200</v>
      </c>
      <c r="F81" s="2">
        <v>2</v>
      </c>
      <c r="G81" s="6">
        <f t="shared" si="40"/>
        <v>46400</v>
      </c>
      <c r="H81" s="3"/>
      <c r="I81" s="15"/>
      <c r="J81" s="3">
        <f t="shared" si="52"/>
        <v>0</v>
      </c>
      <c r="K81" s="3">
        <f t="shared" si="37"/>
        <v>2</v>
      </c>
      <c r="L81" s="13">
        <f t="shared" si="38"/>
        <v>46400</v>
      </c>
      <c r="M81" s="3">
        <v>1</v>
      </c>
      <c r="N81" s="13">
        <f t="shared" si="39"/>
        <v>23200</v>
      </c>
      <c r="O81" s="13">
        <v>23200</v>
      </c>
      <c r="P81" s="13"/>
      <c r="Q81" s="13"/>
      <c r="R81" s="13"/>
      <c r="S81" s="16"/>
      <c r="T81" s="17">
        <f t="shared" si="50"/>
        <v>0</v>
      </c>
      <c r="U81" s="44">
        <f t="shared" si="54"/>
        <v>1</v>
      </c>
      <c r="V81" s="44">
        <f t="shared" si="49"/>
        <v>23200</v>
      </c>
      <c r="W81" s="44">
        <f t="shared" si="55"/>
        <v>23200</v>
      </c>
      <c r="X81" s="45" t="s">
        <v>583</v>
      </c>
      <c r="Y81" s="45" t="s">
        <v>584</v>
      </c>
      <c r="Z81" s="45" t="s">
        <v>585</v>
      </c>
    </row>
    <row r="82" spans="1:30" ht="99" customHeight="1" x14ac:dyDescent="0.3">
      <c r="A82" s="51">
        <v>78</v>
      </c>
      <c r="B82" s="59" t="s">
        <v>122</v>
      </c>
      <c r="C82" s="57" t="s">
        <v>99</v>
      </c>
      <c r="D82" s="80" t="s">
        <v>9</v>
      </c>
      <c r="E82" s="13">
        <v>20800</v>
      </c>
      <c r="F82" s="2">
        <v>2</v>
      </c>
      <c r="G82" s="6">
        <f t="shared" si="40"/>
        <v>41600</v>
      </c>
      <c r="H82" s="3"/>
      <c r="I82" s="15"/>
      <c r="J82" s="3">
        <f t="shared" si="52"/>
        <v>0</v>
      </c>
      <c r="K82" s="3">
        <f t="shared" si="37"/>
        <v>2</v>
      </c>
      <c r="L82" s="13">
        <f t="shared" si="38"/>
        <v>41600</v>
      </c>
      <c r="M82" s="3">
        <v>1</v>
      </c>
      <c r="N82" s="13">
        <f t="shared" si="39"/>
        <v>20800</v>
      </c>
      <c r="O82" s="13">
        <v>20800</v>
      </c>
      <c r="P82" s="13"/>
      <c r="Q82" s="13"/>
      <c r="R82" s="13"/>
      <c r="S82" s="16"/>
      <c r="T82" s="17">
        <f t="shared" si="50"/>
        <v>0</v>
      </c>
      <c r="U82" s="44">
        <f t="shared" si="54"/>
        <v>1</v>
      </c>
      <c r="V82" s="44">
        <f t="shared" si="49"/>
        <v>20800</v>
      </c>
      <c r="W82" s="44">
        <f t="shared" si="55"/>
        <v>20800</v>
      </c>
      <c r="X82" s="45" t="s">
        <v>583</v>
      </c>
      <c r="Y82" s="45" t="s">
        <v>584</v>
      </c>
      <c r="Z82" s="45" t="s">
        <v>585</v>
      </c>
    </row>
    <row r="83" spans="1:30" s="39" customFormat="1" ht="21" x14ac:dyDescent="0.25">
      <c r="A83" s="51">
        <v>79</v>
      </c>
      <c r="B83" s="84" t="s">
        <v>123</v>
      </c>
      <c r="C83" s="86"/>
      <c r="D83" s="81">
        <v>1</v>
      </c>
      <c r="E83" s="13"/>
      <c r="F83" s="2"/>
      <c r="G83" s="6">
        <f t="shared" ref="G83:G89" si="56">E83*F83</f>
        <v>0</v>
      </c>
      <c r="H83" s="3"/>
      <c r="I83" s="15"/>
      <c r="J83" s="3">
        <f t="shared" si="52"/>
        <v>0</v>
      </c>
      <c r="K83" s="3">
        <f t="shared" ref="K83:K91" si="57">F83-H83</f>
        <v>0</v>
      </c>
      <c r="L83" s="13">
        <f t="shared" ref="L83:L91" si="58">G83-J83</f>
        <v>0</v>
      </c>
      <c r="M83" s="3">
        <v>1</v>
      </c>
      <c r="N83" s="13">
        <f t="shared" ref="N83:N91" si="59">E83*M83</f>
        <v>0</v>
      </c>
      <c r="O83" s="13"/>
      <c r="P83" s="3"/>
      <c r="Q83" s="13"/>
      <c r="R83" s="13"/>
      <c r="S83" s="16">
        <v>1</v>
      </c>
      <c r="T83" s="17">
        <f t="shared" si="50"/>
        <v>0</v>
      </c>
      <c r="U83" s="36"/>
      <c r="V83" s="37"/>
      <c r="W83" s="37"/>
      <c r="X83" s="38"/>
      <c r="Y83" s="38"/>
      <c r="Z83" s="38"/>
      <c r="AA83" s="5"/>
      <c r="AB83" s="5"/>
      <c r="AC83" s="5"/>
      <c r="AD83" s="5"/>
    </row>
    <row r="84" spans="1:30" ht="99" customHeight="1" x14ac:dyDescent="0.3">
      <c r="A84" s="51">
        <v>80</v>
      </c>
      <c r="B84" s="59" t="s">
        <v>124</v>
      </c>
      <c r="C84" s="57" t="s">
        <v>125</v>
      </c>
      <c r="D84" s="80" t="s">
        <v>9</v>
      </c>
      <c r="E84" s="13">
        <v>4250</v>
      </c>
      <c r="F84" s="2">
        <v>1</v>
      </c>
      <c r="G84" s="6">
        <f t="shared" si="56"/>
        <v>4250</v>
      </c>
      <c r="H84" s="3"/>
      <c r="I84" s="15"/>
      <c r="J84" s="3">
        <f t="shared" si="52"/>
        <v>0</v>
      </c>
      <c r="K84" s="3">
        <f t="shared" si="57"/>
        <v>1</v>
      </c>
      <c r="L84" s="13">
        <f t="shared" si="58"/>
        <v>4250</v>
      </c>
      <c r="M84" s="3">
        <v>1</v>
      </c>
      <c r="N84" s="13">
        <f t="shared" si="59"/>
        <v>4250</v>
      </c>
      <c r="O84" s="13">
        <v>4250</v>
      </c>
      <c r="P84" s="13"/>
      <c r="Q84" s="13"/>
      <c r="R84" s="13"/>
      <c r="S84" s="16"/>
      <c r="T84" s="17">
        <f t="shared" si="50"/>
        <v>0</v>
      </c>
      <c r="U84" s="44">
        <f>M84-S84</f>
        <v>1</v>
      </c>
      <c r="V84" s="44">
        <f t="shared" si="49"/>
        <v>4250</v>
      </c>
      <c r="W84" s="44">
        <f t="shared" ref="W84" si="60">O84*U84</f>
        <v>4250</v>
      </c>
      <c r="X84" s="45" t="s">
        <v>583</v>
      </c>
      <c r="Y84" s="45" t="s">
        <v>584</v>
      </c>
      <c r="Z84" s="45" t="s">
        <v>585</v>
      </c>
    </row>
    <row r="85" spans="1:30" s="39" customFormat="1" ht="40.5" x14ac:dyDescent="0.25">
      <c r="A85" s="51">
        <v>81</v>
      </c>
      <c r="B85" s="84" t="s">
        <v>126</v>
      </c>
      <c r="C85" s="86"/>
      <c r="D85" s="81">
        <v>1</v>
      </c>
      <c r="E85" s="13"/>
      <c r="F85" s="2"/>
      <c r="G85" s="6">
        <f t="shared" si="56"/>
        <v>0</v>
      </c>
      <c r="H85" s="3"/>
      <c r="I85" s="15"/>
      <c r="J85" s="3">
        <f t="shared" si="52"/>
        <v>0</v>
      </c>
      <c r="K85" s="3">
        <f t="shared" si="57"/>
        <v>0</v>
      </c>
      <c r="L85" s="13">
        <f t="shared" si="58"/>
        <v>0</v>
      </c>
      <c r="M85" s="3">
        <v>1</v>
      </c>
      <c r="N85" s="13">
        <f t="shared" si="59"/>
        <v>0</v>
      </c>
      <c r="O85" s="13"/>
      <c r="P85" s="3"/>
      <c r="Q85" s="13"/>
      <c r="R85" s="13"/>
      <c r="S85" s="16">
        <v>1</v>
      </c>
      <c r="T85" s="17">
        <f t="shared" si="50"/>
        <v>0</v>
      </c>
      <c r="U85" s="36"/>
      <c r="V85" s="37"/>
      <c r="W85" s="37"/>
      <c r="X85" s="38"/>
      <c r="Y85" s="38"/>
      <c r="Z85" s="38"/>
      <c r="AA85" s="5"/>
      <c r="AB85" s="5"/>
      <c r="AC85" s="5"/>
      <c r="AD85" s="5"/>
    </row>
    <row r="86" spans="1:30" s="39" customFormat="1" ht="21" x14ac:dyDescent="0.25">
      <c r="A86" s="51">
        <v>82</v>
      </c>
      <c r="B86" s="84" t="s">
        <v>127</v>
      </c>
      <c r="C86" s="84"/>
      <c r="D86" s="81">
        <v>1</v>
      </c>
      <c r="E86" s="13"/>
      <c r="F86" s="2"/>
      <c r="G86" s="6">
        <f t="shared" si="56"/>
        <v>0</v>
      </c>
      <c r="H86" s="3"/>
      <c r="I86" s="15"/>
      <c r="J86" s="3">
        <f t="shared" si="52"/>
        <v>0</v>
      </c>
      <c r="K86" s="3">
        <f t="shared" si="57"/>
        <v>0</v>
      </c>
      <c r="L86" s="13">
        <f t="shared" si="58"/>
        <v>0</v>
      </c>
      <c r="M86" s="3">
        <v>1</v>
      </c>
      <c r="N86" s="13">
        <f t="shared" si="59"/>
        <v>0</v>
      </c>
      <c r="O86" s="13"/>
      <c r="P86" s="3"/>
      <c r="Q86" s="13"/>
      <c r="R86" s="13"/>
      <c r="S86" s="16">
        <v>1</v>
      </c>
      <c r="T86" s="17">
        <f t="shared" si="50"/>
        <v>0</v>
      </c>
      <c r="U86" s="36"/>
      <c r="V86" s="37"/>
      <c r="W86" s="37"/>
      <c r="X86" s="38"/>
      <c r="Y86" s="38"/>
      <c r="Z86" s="38"/>
      <c r="AA86" s="5"/>
      <c r="AB86" s="5"/>
      <c r="AC86" s="5"/>
      <c r="AD86" s="5"/>
    </row>
    <row r="87" spans="1:30" ht="99" customHeight="1" x14ac:dyDescent="0.3">
      <c r="A87" s="51">
        <v>83</v>
      </c>
      <c r="B87" s="57" t="s">
        <v>128</v>
      </c>
      <c r="C87" s="57" t="s">
        <v>129</v>
      </c>
      <c r="D87" s="80" t="s">
        <v>9</v>
      </c>
      <c r="E87" s="13">
        <v>62200</v>
      </c>
      <c r="F87" s="2">
        <v>1</v>
      </c>
      <c r="G87" s="6">
        <f t="shared" si="56"/>
        <v>62200</v>
      </c>
      <c r="H87" s="3"/>
      <c r="I87" s="15"/>
      <c r="J87" s="3">
        <f t="shared" si="52"/>
        <v>0</v>
      </c>
      <c r="K87" s="3">
        <f t="shared" si="57"/>
        <v>1</v>
      </c>
      <c r="L87" s="13">
        <f t="shared" si="58"/>
        <v>62200</v>
      </c>
      <c r="M87" s="3">
        <v>1</v>
      </c>
      <c r="N87" s="13">
        <f t="shared" si="59"/>
        <v>62200</v>
      </c>
      <c r="O87" s="13">
        <v>6200</v>
      </c>
      <c r="P87" s="13"/>
      <c r="Q87" s="13"/>
      <c r="R87" s="13"/>
      <c r="S87" s="16"/>
      <c r="T87" s="17">
        <f t="shared" si="50"/>
        <v>0</v>
      </c>
      <c r="U87" s="44">
        <f t="shared" ref="U87:U88" si="61">M87-S87</f>
        <v>1</v>
      </c>
      <c r="V87" s="44">
        <f t="shared" si="49"/>
        <v>6200</v>
      </c>
      <c r="W87" s="44">
        <f t="shared" ref="W87:W89" si="62">O87*U87</f>
        <v>6200</v>
      </c>
      <c r="X87" s="45" t="s">
        <v>583</v>
      </c>
      <c r="Y87" s="45" t="s">
        <v>584</v>
      </c>
      <c r="Z87" s="45" t="s">
        <v>585</v>
      </c>
    </row>
    <row r="88" spans="1:30" ht="99" customHeight="1" x14ac:dyDescent="0.3">
      <c r="A88" s="51">
        <v>84</v>
      </c>
      <c r="B88" s="57" t="s">
        <v>130</v>
      </c>
      <c r="C88" s="57" t="s">
        <v>131</v>
      </c>
      <c r="D88" s="80" t="s">
        <v>7</v>
      </c>
      <c r="E88" s="13">
        <v>58100</v>
      </c>
      <c r="F88" s="2">
        <v>0.25</v>
      </c>
      <c r="G88" s="6">
        <f t="shared" si="56"/>
        <v>14525</v>
      </c>
      <c r="H88" s="3"/>
      <c r="I88" s="15"/>
      <c r="J88" s="3">
        <f t="shared" si="52"/>
        <v>0</v>
      </c>
      <c r="K88" s="3">
        <f t="shared" si="57"/>
        <v>0.25</v>
      </c>
      <c r="L88" s="13">
        <f t="shared" si="58"/>
        <v>14525</v>
      </c>
      <c r="M88" s="3">
        <v>0.25</v>
      </c>
      <c r="N88" s="13">
        <f t="shared" si="59"/>
        <v>14525</v>
      </c>
      <c r="O88" s="13">
        <v>58100</v>
      </c>
      <c r="P88" s="13"/>
      <c r="Q88" s="13"/>
      <c r="R88" s="13"/>
      <c r="S88" s="16"/>
      <c r="T88" s="17">
        <f t="shared" si="50"/>
        <v>0</v>
      </c>
      <c r="U88" s="44">
        <f t="shared" si="61"/>
        <v>0.25</v>
      </c>
      <c r="V88" s="44">
        <f t="shared" si="49"/>
        <v>58100</v>
      </c>
      <c r="W88" s="44">
        <f t="shared" si="62"/>
        <v>14525</v>
      </c>
      <c r="X88" s="45" t="s">
        <v>583</v>
      </c>
      <c r="Y88" s="45" t="s">
        <v>584</v>
      </c>
      <c r="Z88" s="45" t="s">
        <v>585</v>
      </c>
    </row>
    <row r="89" spans="1:30" ht="99" customHeight="1" x14ac:dyDescent="0.3">
      <c r="A89" s="51">
        <v>85</v>
      </c>
      <c r="B89" s="59" t="s">
        <v>132</v>
      </c>
      <c r="C89" s="57" t="s">
        <v>133</v>
      </c>
      <c r="D89" s="80" t="s">
        <v>9</v>
      </c>
      <c r="E89" s="13">
        <v>7350</v>
      </c>
      <c r="F89" s="2">
        <v>3</v>
      </c>
      <c r="G89" s="6">
        <f t="shared" si="56"/>
        <v>22050</v>
      </c>
      <c r="H89" s="3"/>
      <c r="I89" s="15"/>
      <c r="J89" s="3">
        <f t="shared" si="52"/>
        <v>0</v>
      </c>
      <c r="K89" s="3">
        <f t="shared" si="57"/>
        <v>3</v>
      </c>
      <c r="L89" s="13">
        <f t="shared" si="58"/>
        <v>22050</v>
      </c>
      <c r="M89" s="3">
        <v>1</v>
      </c>
      <c r="N89" s="13">
        <f t="shared" si="59"/>
        <v>7350</v>
      </c>
      <c r="O89" s="13">
        <v>7350</v>
      </c>
      <c r="P89" s="13"/>
      <c r="Q89" s="13"/>
      <c r="R89" s="13"/>
      <c r="S89" s="16"/>
      <c r="T89" s="17">
        <f t="shared" si="50"/>
        <v>0</v>
      </c>
      <c r="U89" s="44">
        <f>M89-S89</f>
        <v>1</v>
      </c>
      <c r="V89" s="44">
        <f t="shared" si="49"/>
        <v>7350</v>
      </c>
      <c r="W89" s="44">
        <f t="shared" si="62"/>
        <v>7350</v>
      </c>
      <c r="X89" s="45" t="s">
        <v>583</v>
      </c>
      <c r="Y89" s="45" t="s">
        <v>584</v>
      </c>
      <c r="Z89" s="45" t="s">
        <v>585</v>
      </c>
    </row>
    <row r="90" spans="1:30" s="39" customFormat="1" ht="40.5" customHeight="1" x14ac:dyDescent="0.25">
      <c r="A90" s="51">
        <v>86</v>
      </c>
      <c r="B90" s="118" t="s">
        <v>134</v>
      </c>
      <c r="C90" s="119"/>
      <c r="D90" s="81">
        <v>1</v>
      </c>
      <c r="E90" s="88"/>
      <c r="F90" s="2"/>
      <c r="G90" s="6"/>
      <c r="H90" s="3"/>
      <c r="I90" s="15"/>
      <c r="J90" s="3">
        <f t="shared" ref="J90:J108" si="63">H90*I90</f>
        <v>0</v>
      </c>
      <c r="K90" s="3">
        <f t="shared" si="57"/>
        <v>0</v>
      </c>
      <c r="L90" s="13">
        <f t="shared" si="58"/>
        <v>0</v>
      </c>
      <c r="M90" s="3">
        <v>1</v>
      </c>
      <c r="N90" s="13">
        <f t="shared" si="59"/>
        <v>0</v>
      </c>
      <c r="O90" s="13"/>
      <c r="P90" s="3"/>
      <c r="Q90" s="13"/>
      <c r="R90" s="13"/>
      <c r="S90" s="16">
        <v>1</v>
      </c>
      <c r="T90" s="17">
        <f t="shared" si="50"/>
        <v>0</v>
      </c>
      <c r="U90" s="36"/>
      <c r="V90" s="37"/>
      <c r="W90" s="37"/>
      <c r="X90" s="38"/>
      <c r="Y90" s="38"/>
      <c r="Z90" s="38"/>
      <c r="AA90" s="5"/>
      <c r="AB90" s="5"/>
      <c r="AC90" s="5"/>
      <c r="AD90" s="5"/>
    </row>
    <row r="91" spans="1:30" s="49" customFormat="1" ht="99" customHeight="1" x14ac:dyDescent="0.3">
      <c r="A91" s="51">
        <v>87</v>
      </c>
      <c r="B91" s="62" t="s">
        <v>135</v>
      </c>
      <c r="C91" s="56" t="s">
        <v>136</v>
      </c>
      <c r="D91" s="82" t="s">
        <v>13</v>
      </c>
      <c r="E91" s="88">
        <v>126700</v>
      </c>
      <c r="F91" s="2">
        <v>0.3</v>
      </c>
      <c r="G91" s="6"/>
      <c r="H91" s="3"/>
      <c r="I91" s="15"/>
      <c r="J91" s="3">
        <f t="shared" si="63"/>
        <v>0</v>
      </c>
      <c r="K91" s="3">
        <f t="shared" si="57"/>
        <v>0.3</v>
      </c>
      <c r="L91" s="13">
        <f t="shared" si="58"/>
        <v>0</v>
      </c>
      <c r="M91" s="3">
        <v>0.3</v>
      </c>
      <c r="N91" s="13">
        <f t="shared" si="59"/>
        <v>38010</v>
      </c>
      <c r="O91" s="13">
        <v>126700</v>
      </c>
      <c r="P91" s="13"/>
      <c r="Q91" s="13"/>
      <c r="R91" s="13"/>
      <c r="S91" s="16"/>
      <c r="T91" s="17">
        <f t="shared" si="50"/>
        <v>0</v>
      </c>
      <c r="U91" s="44">
        <f>M91-S91</f>
        <v>0.3</v>
      </c>
      <c r="V91" s="44">
        <f t="shared" si="49"/>
        <v>126700</v>
      </c>
      <c r="W91" s="44">
        <f t="shared" ref="W91" si="64">O91*U91</f>
        <v>38010</v>
      </c>
      <c r="X91" s="45" t="s">
        <v>583</v>
      </c>
      <c r="Y91" s="45" t="s">
        <v>584</v>
      </c>
      <c r="Z91" s="45" t="s">
        <v>585</v>
      </c>
      <c r="AA91" s="47"/>
      <c r="AB91" s="47"/>
      <c r="AC91" s="47"/>
      <c r="AD91" s="47"/>
    </row>
    <row r="92" spans="1:30" s="49" customFormat="1" ht="99" customHeight="1" x14ac:dyDescent="0.3">
      <c r="A92" s="51">
        <v>88</v>
      </c>
      <c r="B92" s="62" t="s">
        <v>137</v>
      </c>
      <c r="C92" s="56" t="s">
        <v>138</v>
      </c>
      <c r="D92" s="82" t="s">
        <v>13</v>
      </c>
      <c r="E92" s="88">
        <v>68500</v>
      </c>
      <c r="F92" s="2">
        <v>0.3</v>
      </c>
      <c r="G92" s="6"/>
      <c r="H92" s="3"/>
      <c r="I92" s="15"/>
      <c r="J92" s="3">
        <f t="shared" si="63"/>
        <v>0</v>
      </c>
      <c r="K92" s="3">
        <f t="shared" ref="K92:K108" si="65">F92-H92</f>
        <v>0.3</v>
      </c>
      <c r="L92" s="13">
        <f t="shared" ref="L92:L108" si="66">G92-J92</f>
        <v>0</v>
      </c>
      <c r="M92" s="3">
        <v>0.3</v>
      </c>
      <c r="N92" s="13">
        <f t="shared" ref="N92:N108" si="67">E92*M92</f>
        <v>20550</v>
      </c>
      <c r="O92" s="13">
        <v>68500</v>
      </c>
      <c r="P92" s="13"/>
      <c r="Q92" s="13"/>
      <c r="R92" s="13"/>
      <c r="S92" s="16"/>
      <c r="T92" s="17">
        <f t="shared" si="50"/>
        <v>0</v>
      </c>
      <c r="U92" s="44">
        <f>M92-S92</f>
        <v>0.3</v>
      </c>
      <c r="V92" s="44">
        <f t="shared" si="49"/>
        <v>68500</v>
      </c>
      <c r="W92" s="44">
        <f t="shared" ref="W92" si="68">O92*U92</f>
        <v>20550</v>
      </c>
      <c r="X92" s="45" t="s">
        <v>583</v>
      </c>
      <c r="Y92" s="45" t="s">
        <v>584</v>
      </c>
      <c r="Z92" s="45" t="s">
        <v>585</v>
      </c>
      <c r="AA92" s="47"/>
      <c r="AB92" s="47"/>
      <c r="AC92" s="47"/>
      <c r="AD92" s="47"/>
    </row>
    <row r="93" spans="1:30" s="39" customFormat="1" ht="101.25" customHeight="1" x14ac:dyDescent="0.25">
      <c r="A93" s="51">
        <v>89</v>
      </c>
      <c r="B93" s="118" t="s">
        <v>139</v>
      </c>
      <c r="C93" s="119"/>
      <c r="D93" s="81">
        <v>1</v>
      </c>
      <c r="E93" s="13"/>
      <c r="F93" s="2"/>
      <c r="G93" s="6">
        <f t="shared" ref="G93:G108" si="69">E93*F93</f>
        <v>0</v>
      </c>
      <c r="H93" s="3"/>
      <c r="I93" s="15"/>
      <c r="J93" s="3">
        <f t="shared" si="63"/>
        <v>0</v>
      </c>
      <c r="K93" s="3">
        <f t="shared" si="65"/>
        <v>0</v>
      </c>
      <c r="L93" s="13">
        <f t="shared" si="66"/>
        <v>0</v>
      </c>
      <c r="M93" s="3">
        <v>1</v>
      </c>
      <c r="N93" s="13">
        <f t="shared" si="67"/>
        <v>0</v>
      </c>
      <c r="O93" s="13"/>
      <c r="P93" s="3"/>
      <c r="Q93" s="13"/>
      <c r="R93" s="13"/>
      <c r="S93" s="16">
        <v>1</v>
      </c>
      <c r="T93" s="17">
        <f t="shared" si="50"/>
        <v>0</v>
      </c>
      <c r="U93" s="36"/>
      <c r="V93" s="37"/>
      <c r="W93" s="37"/>
      <c r="X93" s="38"/>
      <c r="Y93" s="38"/>
      <c r="Z93" s="38"/>
      <c r="AA93" s="5"/>
      <c r="AB93" s="5"/>
      <c r="AC93" s="5"/>
      <c r="AD93" s="5"/>
    </row>
    <row r="94" spans="1:30" ht="99" customHeight="1" x14ac:dyDescent="0.3">
      <c r="A94" s="51">
        <v>90</v>
      </c>
      <c r="B94" s="62" t="s">
        <v>140</v>
      </c>
      <c r="C94" s="62" t="s">
        <v>141</v>
      </c>
      <c r="D94" s="82" t="s">
        <v>13</v>
      </c>
      <c r="E94" s="13">
        <v>19320</v>
      </c>
      <c r="F94" s="2">
        <v>5</v>
      </c>
      <c r="G94" s="6">
        <f t="shared" si="69"/>
        <v>96600</v>
      </c>
      <c r="H94" s="3"/>
      <c r="I94" s="15"/>
      <c r="J94" s="3">
        <f t="shared" si="63"/>
        <v>0</v>
      </c>
      <c r="K94" s="3">
        <f t="shared" si="65"/>
        <v>5</v>
      </c>
      <c r="L94" s="13">
        <f t="shared" si="66"/>
        <v>96600</v>
      </c>
      <c r="M94" s="3">
        <v>2</v>
      </c>
      <c r="N94" s="13">
        <f t="shared" si="67"/>
        <v>38640</v>
      </c>
      <c r="O94" s="13"/>
      <c r="P94" s="13">
        <v>19320</v>
      </c>
      <c r="Q94" s="13"/>
      <c r="R94" s="13">
        <v>18354</v>
      </c>
      <c r="S94" s="16"/>
      <c r="T94" s="17">
        <f t="shared" si="50"/>
        <v>0</v>
      </c>
      <c r="U94" s="44">
        <f>M94-S94</f>
        <v>2</v>
      </c>
      <c r="V94" s="44">
        <f t="shared" si="49"/>
        <v>18354</v>
      </c>
      <c r="W94" s="44">
        <f t="shared" ref="W94:W109" si="70">R94*U94</f>
        <v>36708</v>
      </c>
      <c r="X94" s="45" t="s">
        <v>583</v>
      </c>
      <c r="Y94" s="45" t="s">
        <v>584</v>
      </c>
      <c r="Z94" s="45" t="s">
        <v>585</v>
      </c>
    </row>
    <row r="95" spans="1:30" ht="75" x14ac:dyDescent="0.3">
      <c r="A95" s="51">
        <v>91</v>
      </c>
      <c r="B95" s="63" t="s">
        <v>142</v>
      </c>
      <c r="C95" s="63"/>
      <c r="D95" s="82" t="s">
        <v>13</v>
      </c>
      <c r="E95" s="13">
        <v>30900</v>
      </c>
      <c r="F95" s="2">
        <v>1</v>
      </c>
      <c r="G95" s="6">
        <f t="shared" si="69"/>
        <v>30900</v>
      </c>
      <c r="H95" s="3"/>
      <c r="I95" s="15"/>
      <c r="J95" s="3">
        <f t="shared" si="63"/>
        <v>0</v>
      </c>
      <c r="K95" s="3">
        <f t="shared" si="65"/>
        <v>1</v>
      </c>
      <c r="L95" s="13">
        <f t="shared" si="66"/>
        <v>30900</v>
      </c>
      <c r="M95" s="3">
        <v>1</v>
      </c>
      <c r="N95" s="13">
        <f t="shared" si="67"/>
        <v>30900</v>
      </c>
      <c r="O95" s="13"/>
      <c r="P95" s="13">
        <v>30940</v>
      </c>
      <c r="Q95" s="13"/>
      <c r="R95" s="13">
        <v>29393</v>
      </c>
      <c r="S95" s="16"/>
      <c r="T95" s="17">
        <f t="shared" si="50"/>
        <v>0</v>
      </c>
      <c r="U95" s="44">
        <f t="shared" ref="U95:U98" si="71">M95-S95</f>
        <v>1</v>
      </c>
      <c r="V95" s="44">
        <f t="shared" si="49"/>
        <v>29393</v>
      </c>
      <c r="W95" s="44">
        <f t="shared" si="70"/>
        <v>29393</v>
      </c>
      <c r="X95" s="45" t="s">
        <v>583</v>
      </c>
      <c r="Y95" s="45" t="s">
        <v>584</v>
      </c>
      <c r="Z95" s="45" t="s">
        <v>585</v>
      </c>
    </row>
    <row r="96" spans="1:30" ht="75" x14ac:dyDescent="0.3">
      <c r="A96" s="51">
        <v>92</v>
      </c>
      <c r="B96" s="62" t="s">
        <v>143</v>
      </c>
      <c r="C96" s="62" t="s">
        <v>144</v>
      </c>
      <c r="D96" s="82" t="s">
        <v>13</v>
      </c>
      <c r="E96" s="13">
        <v>15540</v>
      </c>
      <c r="F96" s="2">
        <v>1</v>
      </c>
      <c r="G96" s="6">
        <f t="shared" si="69"/>
        <v>15540</v>
      </c>
      <c r="H96" s="3"/>
      <c r="I96" s="15"/>
      <c r="J96" s="3">
        <f t="shared" si="63"/>
        <v>0</v>
      </c>
      <c r="K96" s="3">
        <f t="shared" si="65"/>
        <v>1</v>
      </c>
      <c r="L96" s="13">
        <f t="shared" si="66"/>
        <v>15540</v>
      </c>
      <c r="M96" s="3">
        <v>1</v>
      </c>
      <c r="N96" s="13">
        <f t="shared" si="67"/>
        <v>15540</v>
      </c>
      <c r="O96" s="13"/>
      <c r="P96" s="13">
        <v>15540</v>
      </c>
      <c r="Q96" s="13"/>
      <c r="R96" s="13">
        <v>14763</v>
      </c>
      <c r="S96" s="16"/>
      <c r="T96" s="17">
        <f t="shared" si="50"/>
        <v>0</v>
      </c>
      <c r="U96" s="44">
        <f t="shared" si="71"/>
        <v>1</v>
      </c>
      <c r="V96" s="44">
        <f t="shared" si="49"/>
        <v>14763</v>
      </c>
      <c r="W96" s="44">
        <f t="shared" si="70"/>
        <v>14763</v>
      </c>
      <c r="X96" s="45" t="s">
        <v>583</v>
      </c>
      <c r="Y96" s="45" t="s">
        <v>584</v>
      </c>
      <c r="Z96" s="45" t="s">
        <v>585</v>
      </c>
    </row>
    <row r="97" spans="1:30" ht="75" x14ac:dyDescent="0.3">
      <c r="A97" s="51">
        <v>93</v>
      </c>
      <c r="B97" s="62" t="s">
        <v>145</v>
      </c>
      <c r="C97" s="62" t="s">
        <v>144</v>
      </c>
      <c r="D97" s="82" t="s">
        <v>13</v>
      </c>
      <c r="E97" s="13">
        <v>15540</v>
      </c>
      <c r="F97" s="2">
        <v>1</v>
      </c>
      <c r="G97" s="6">
        <f t="shared" si="69"/>
        <v>15540</v>
      </c>
      <c r="H97" s="3"/>
      <c r="I97" s="15"/>
      <c r="J97" s="3">
        <f t="shared" si="63"/>
        <v>0</v>
      </c>
      <c r="K97" s="3">
        <f t="shared" si="65"/>
        <v>1</v>
      </c>
      <c r="L97" s="13">
        <f t="shared" si="66"/>
        <v>15540</v>
      </c>
      <c r="M97" s="3">
        <v>1</v>
      </c>
      <c r="N97" s="13">
        <f t="shared" si="67"/>
        <v>15540</v>
      </c>
      <c r="O97" s="13"/>
      <c r="P97" s="13">
        <v>15540</v>
      </c>
      <c r="Q97" s="13"/>
      <c r="R97" s="13">
        <v>14763</v>
      </c>
      <c r="S97" s="16"/>
      <c r="T97" s="17">
        <f t="shared" si="50"/>
        <v>0</v>
      </c>
      <c r="U97" s="44">
        <f t="shared" si="71"/>
        <v>1</v>
      </c>
      <c r="V97" s="44">
        <f t="shared" si="49"/>
        <v>14763</v>
      </c>
      <c r="W97" s="44">
        <f t="shared" si="70"/>
        <v>14763</v>
      </c>
      <c r="X97" s="45" t="s">
        <v>583</v>
      </c>
      <c r="Y97" s="45" t="s">
        <v>584</v>
      </c>
      <c r="Z97" s="45" t="s">
        <v>585</v>
      </c>
    </row>
    <row r="98" spans="1:30" ht="75" x14ac:dyDescent="0.3">
      <c r="A98" s="51">
        <v>94</v>
      </c>
      <c r="B98" s="62" t="s">
        <v>146</v>
      </c>
      <c r="C98" s="62" t="s">
        <v>129</v>
      </c>
      <c r="D98" s="82" t="s">
        <v>13</v>
      </c>
      <c r="E98" s="13">
        <v>45920</v>
      </c>
      <c r="F98" s="2">
        <v>3</v>
      </c>
      <c r="G98" s="6">
        <f t="shared" si="69"/>
        <v>137760</v>
      </c>
      <c r="H98" s="3">
        <v>1</v>
      </c>
      <c r="I98" s="15">
        <v>15490</v>
      </c>
      <c r="J98" s="3">
        <f t="shared" si="63"/>
        <v>15490</v>
      </c>
      <c r="K98" s="3">
        <f t="shared" si="65"/>
        <v>2</v>
      </c>
      <c r="L98" s="13">
        <f t="shared" si="66"/>
        <v>122270</v>
      </c>
      <c r="M98" s="3">
        <v>1</v>
      </c>
      <c r="N98" s="13">
        <f t="shared" si="67"/>
        <v>45920</v>
      </c>
      <c r="O98" s="13"/>
      <c r="P98" s="13">
        <v>45920</v>
      </c>
      <c r="Q98" s="13"/>
      <c r="R98" s="13">
        <v>43624</v>
      </c>
      <c r="S98" s="16"/>
      <c r="T98" s="17">
        <f t="shared" si="50"/>
        <v>0</v>
      </c>
      <c r="U98" s="44">
        <f t="shared" si="71"/>
        <v>1</v>
      </c>
      <c r="V98" s="44">
        <f t="shared" si="49"/>
        <v>43624</v>
      </c>
      <c r="W98" s="44">
        <f t="shared" si="70"/>
        <v>43624</v>
      </c>
      <c r="X98" s="45" t="s">
        <v>583</v>
      </c>
      <c r="Y98" s="45" t="s">
        <v>584</v>
      </c>
      <c r="Z98" s="45" t="s">
        <v>585</v>
      </c>
    </row>
    <row r="99" spans="1:30" ht="75" x14ac:dyDescent="0.3">
      <c r="A99" s="51">
        <v>95</v>
      </c>
      <c r="B99" s="62" t="s">
        <v>147</v>
      </c>
      <c r="C99" s="62" t="s">
        <v>571</v>
      </c>
      <c r="D99" s="82" t="s">
        <v>13</v>
      </c>
      <c r="E99" s="90">
        <v>11900</v>
      </c>
      <c r="F99" s="2">
        <v>1</v>
      </c>
      <c r="G99" s="6">
        <f t="shared" si="69"/>
        <v>11900</v>
      </c>
      <c r="H99" s="3"/>
      <c r="I99" s="15"/>
      <c r="J99" s="3">
        <f t="shared" si="63"/>
        <v>0</v>
      </c>
      <c r="K99" s="3">
        <f t="shared" si="65"/>
        <v>1</v>
      </c>
      <c r="L99" s="13">
        <f t="shared" si="66"/>
        <v>11900</v>
      </c>
      <c r="M99" s="3">
        <v>1</v>
      </c>
      <c r="N99" s="13">
        <f t="shared" si="67"/>
        <v>11900</v>
      </c>
      <c r="O99" s="13"/>
      <c r="P99" s="13">
        <v>11900</v>
      </c>
      <c r="Q99" s="13"/>
      <c r="R99" s="13">
        <v>11305</v>
      </c>
      <c r="S99" s="16"/>
      <c r="T99" s="17">
        <f t="shared" si="50"/>
        <v>0</v>
      </c>
      <c r="U99" s="44">
        <f>M99-S99</f>
        <v>1</v>
      </c>
      <c r="V99" s="44">
        <f t="shared" si="49"/>
        <v>11305</v>
      </c>
      <c r="W99" s="44">
        <f t="shared" si="70"/>
        <v>11305</v>
      </c>
      <c r="X99" s="45" t="s">
        <v>583</v>
      </c>
      <c r="Y99" s="45" t="s">
        <v>584</v>
      </c>
      <c r="Z99" s="45" t="s">
        <v>585</v>
      </c>
    </row>
    <row r="100" spans="1:30" ht="75" x14ac:dyDescent="0.3">
      <c r="A100" s="51">
        <v>96</v>
      </c>
      <c r="B100" s="62" t="s">
        <v>148</v>
      </c>
      <c r="C100" s="62" t="s">
        <v>149</v>
      </c>
      <c r="D100" s="82" t="s">
        <v>13</v>
      </c>
      <c r="E100" s="90">
        <v>94500</v>
      </c>
      <c r="F100" s="2">
        <v>1</v>
      </c>
      <c r="G100" s="6">
        <f t="shared" si="69"/>
        <v>94500</v>
      </c>
      <c r="H100" s="3"/>
      <c r="I100" s="15"/>
      <c r="J100" s="3">
        <f t="shared" si="63"/>
        <v>0</v>
      </c>
      <c r="K100" s="3">
        <f t="shared" si="65"/>
        <v>1</v>
      </c>
      <c r="L100" s="13">
        <f t="shared" si="66"/>
        <v>94500</v>
      </c>
      <c r="M100" s="3">
        <v>1</v>
      </c>
      <c r="N100" s="13">
        <f t="shared" si="67"/>
        <v>94500</v>
      </c>
      <c r="O100" s="13"/>
      <c r="P100" s="13">
        <v>94500</v>
      </c>
      <c r="Q100" s="13"/>
      <c r="R100" s="13">
        <v>89775</v>
      </c>
      <c r="S100" s="16"/>
      <c r="T100" s="17">
        <f t="shared" si="50"/>
        <v>0</v>
      </c>
      <c r="U100" s="44">
        <f t="shared" ref="U100:U101" si="72">M100-S100</f>
        <v>1</v>
      </c>
      <c r="V100" s="44">
        <f t="shared" si="49"/>
        <v>89775</v>
      </c>
      <c r="W100" s="44">
        <f t="shared" si="70"/>
        <v>89775</v>
      </c>
      <c r="X100" s="45" t="s">
        <v>583</v>
      </c>
      <c r="Y100" s="45" t="s">
        <v>584</v>
      </c>
      <c r="Z100" s="45" t="s">
        <v>585</v>
      </c>
    </row>
    <row r="101" spans="1:30" ht="75" x14ac:dyDescent="0.3">
      <c r="A101" s="51">
        <v>97</v>
      </c>
      <c r="B101" s="62" t="s">
        <v>150</v>
      </c>
      <c r="C101" s="62" t="s">
        <v>144</v>
      </c>
      <c r="D101" s="82" t="s">
        <v>13</v>
      </c>
      <c r="E101" s="13">
        <v>15540</v>
      </c>
      <c r="F101" s="2">
        <v>1</v>
      </c>
      <c r="G101" s="6">
        <f t="shared" si="69"/>
        <v>15540</v>
      </c>
      <c r="H101" s="3"/>
      <c r="I101" s="15"/>
      <c r="J101" s="3">
        <f t="shared" si="63"/>
        <v>0</v>
      </c>
      <c r="K101" s="3">
        <f t="shared" si="65"/>
        <v>1</v>
      </c>
      <c r="L101" s="13">
        <f t="shared" si="66"/>
        <v>15540</v>
      </c>
      <c r="M101" s="3">
        <v>1</v>
      </c>
      <c r="N101" s="13">
        <f t="shared" si="67"/>
        <v>15540</v>
      </c>
      <c r="O101" s="13"/>
      <c r="P101" s="13">
        <v>15540</v>
      </c>
      <c r="Q101" s="13"/>
      <c r="R101" s="13">
        <v>14763</v>
      </c>
      <c r="S101" s="16"/>
      <c r="T101" s="17">
        <f t="shared" si="50"/>
        <v>0</v>
      </c>
      <c r="U101" s="44">
        <f t="shared" si="72"/>
        <v>1</v>
      </c>
      <c r="V101" s="44">
        <f t="shared" si="49"/>
        <v>14763</v>
      </c>
      <c r="W101" s="44">
        <f t="shared" si="70"/>
        <v>14763</v>
      </c>
      <c r="X101" s="45" t="s">
        <v>583</v>
      </c>
      <c r="Y101" s="45" t="s">
        <v>584</v>
      </c>
      <c r="Z101" s="45" t="s">
        <v>585</v>
      </c>
    </row>
    <row r="102" spans="1:30" ht="75" x14ac:dyDescent="0.3">
      <c r="A102" s="51">
        <v>98</v>
      </c>
      <c r="B102" s="62" t="s">
        <v>151</v>
      </c>
      <c r="C102" s="62" t="s">
        <v>152</v>
      </c>
      <c r="D102" s="82" t="s">
        <v>13</v>
      </c>
      <c r="E102" s="13">
        <v>183260</v>
      </c>
      <c r="F102" s="2">
        <v>2</v>
      </c>
      <c r="G102" s="6">
        <f t="shared" si="69"/>
        <v>366520</v>
      </c>
      <c r="H102" s="3"/>
      <c r="I102" s="15"/>
      <c r="J102" s="3">
        <f t="shared" si="63"/>
        <v>0</v>
      </c>
      <c r="K102" s="3">
        <f t="shared" si="65"/>
        <v>2</v>
      </c>
      <c r="L102" s="13">
        <f t="shared" si="66"/>
        <v>366520</v>
      </c>
      <c r="M102" s="3">
        <v>1</v>
      </c>
      <c r="N102" s="13">
        <f t="shared" si="67"/>
        <v>183260</v>
      </c>
      <c r="O102" s="13"/>
      <c r="P102" s="13">
        <v>183260</v>
      </c>
      <c r="Q102" s="13"/>
      <c r="R102" s="13">
        <v>174097</v>
      </c>
      <c r="S102" s="16"/>
      <c r="T102" s="17">
        <f t="shared" si="50"/>
        <v>0</v>
      </c>
      <c r="U102" s="44">
        <f>M102-S102</f>
        <v>1</v>
      </c>
      <c r="V102" s="44">
        <f t="shared" si="49"/>
        <v>174097</v>
      </c>
      <c r="W102" s="44">
        <f t="shared" si="70"/>
        <v>174097</v>
      </c>
      <c r="X102" s="45" t="s">
        <v>583</v>
      </c>
      <c r="Y102" s="45" t="s">
        <v>584</v>
      </c>
      <c r="Z102" s="45" t="s">
        <v>585</v>
      </c>
    </row>
    <row r="103" spans="1:30" ht="75" x14ac:dyDescent="0.3">
      <c r="A103" s="51">
        <v>99</v>
      </c>
      <c r="B103" s="62" t="s">
        <v>154</v>
      </c>
      <c r="C103" s="62" t="s">
        <v>153</v>
      </c>
      <c r="D103" s="82" t="s">
        <v>13</v>
      </c>
      <c r="E103" s="13">
        <v>65170</v>
      </c>
      <c r="F103" s="2">
        <v>1</v>
      </c>
      <c r="G103" s="6">
        <f t="shared" si="69"/>
        <v>65170</v>
      </c>
      <c r="H103" s="3"/>
      <c r="I103" s="15"/>
      <c r="J103" s="3">
        <f t="shared" si="63"/>
        <v>0</v>
      </c>
      <c r="K103" s="3">
        <f t="shared" si="65"/>
        <v>1</v>
      </c>
      <c r="L103" s="13">
        <f t="shared" si="66"/>
        <v>65170</v>
      </c>
      <c r="M103" s="3">
        <v>1</v>
      </c>
      <c r="N103" s="13">
        <f t="shared" si="67"/>
        <v>65170</v>
      </c>
      <c r="O103" s="13"/>
      <c r="P103" s="13">
        <v>66360</v>
      </c>
      <c r="Q103" s="13"/>
      <c r="R103" s="13">
        <v>63042</v>
      </c>
      <c r="S103" s="16"/>
      <c r="T103" s="17">
        <f t="shared" si="50"/>
        <v>0</v>
      </c>
      <c r="U103" s="44">
        <f>M103-S103</f>
        <v>1</v>
      </c>
      <c r="V103" s="44">
        <f t="shared" si="49"/>
        <v>63042</v>
      </c>
      <c r="W103" s="44">
        <f t="shared" si="70"/>
        <v>63042</v>
      </c>
      <c r="X103" s="45" t="s">
        <v>583</v>
      </c>
      <c r="Y103" s="45" t="s">
        <v>584</v>
      </c>
      <c r="Z103" s="45" t="s">
        <v>585</v>
      </c>
    </row>
    <row r="104" spans="1:30" ht="75" x14ac:dyDescent="0.3">
      <c r="A104" s="51">
        <v>100</v>
      </c>
      <c r="B104" s="62" t="s">
        <v>155</v>
      </c>
      <c r="C104" s="62" t="s">
        <v>156</v>
      </c>
      <c r="D104" s="82" t="s">
        <v>13</v>
      </c>
      <c r="E104" s="13">
        <v>21700</v>
      </c>
      <c r="F104" s="2">
        <v>8</v>
      </c>
      <c r="G104" s="6">
        <f t="shared" si="69"/>
        <v>173600</v>
      </c>
      <c r="H104" s="3"/>
      <c r="I104" s="15"/>
      <c r="J104" s="3">
        <f t="shared" si="63"/>
        <v>0</v>
      </c>
      <c r="K104" s="3">
        <f t="shared" si="65"/>
        <v>8</v>
      </c>
      <c r="L104" s="13">
        <f t="shared" si="66"/>
        <v>173600</v>
      </c>
      <c r="M104" s="3">
        <v>3</v>
      </c>
      <c r="N104" s="13">
        <f t="shared" si="67"/>
        <v>65100</v>
      </c>
      <c r="O104" s="13"/>
      <c r="P104" s="13">
        <v>21700</v>
      </c>
      <c r="Q104" s="13"/>
      <c r="R104" s="13">
        <v>20615</v>
      </c>
      <c r="S104" s="16"/>
      <c r="T104" s="17">
        <f t="shared" si="50"/>
        <v>0</v>
      </c>
      <c r="U104" s="44">
        <f>M104-S104</f>
        <v>3</v>
      </c>
      <c r="V104" s="44">
        <f t="shared" si="49"/>
        <v>20615</v>
      </c>
      <c r="W104" s="44">
        <f t="shared" si="70"/>
        <v>61845</v>
      </c>
      <c r="X104" s="45" t="s">
        <v>583</v>
      </c>
      <c r="Y104" s="45" t="s">
        <v>584</v>
      </c>
      <c r="Z104" s="45" t="s">
        <v>585</v>
      </c>
    </row>
    <row r="105" spans="1:30" ht="75" x14ac:dyDescent="0.3">
      <c r="A105" s="51">
        <v>101</v>
      </c>
      <c r="B105" s="62" t="s">
        <v>157</v>
      </c>
      <c r="C105" s="62" t="s">
        <v>156</v>
      </c>
      <c r="D105" s="82" t="s">
        <v>13</v>
      </c>
      <c r="E105" s="13">
        <v>16380</v>
      </c>
      <c r="F105" s="2">
        <v>8</v>
      </c>
      <c r="G105" s="6">
        <f t="shared" si="69"/>
        <v>131040</v>
      </c>
      <c r="H105" s="3"/>
      <c r="I105" s="15"/>
      <c r="J105" s="3">
        <f t="shared" si="63"/>
        <v>0</v>
      </c>
      <c r="K105" s="3">
        <f t="shared" si="65"/>
        <v>8</v>
      </c>
      <c r="L105" s="13">
        <f t="shared" si="66"/>
        <v>131040</v>
      </c>
      <c r="M105" s="3">
        <v>3</v>
      </c>
      <c r="N105" s="13">
        <f t="shared" si="67"/>
        <v>49140</v>
      </c>
      <c r="O105" s="13"/>
      <c r="P105" s="13">
        <v>16380</v>
      </c>
      <c r="Q105" s="13"/>
      <c r="R105" s="13">
        <v>15561</v>
      </c>
      <c r="S105" s="16"/>
      <c r="T105" s="17">
        <f t="shared" si="50"/>
        <v>0</v>
      </c>
      <c r="U105" s="44">
        <f t="shared" ref="U105:U106" si="73">M105-S105</f>
        <v>3</v>
      </c>
      <c r="V105" s="44">
        <f t="shared" si="49"/>
        <v>15561</v>
      </c>
      <c r="W105" s="44">
        <f t="shared" si="70"/>
        <v>46683</v>
      </c>
      <c r="X105" s="45" t="s">
        <v>583</v>
      </c>
      <c r="Y105" s="45" t="s">
        <v>584</v>
      </c>
      <c r="Z105" s="45" t="s">
        <v>585</v>
      </c>
    </row>
    <row r="106" spans="1:30" ht="75" x14ac:dyDescent="0.3">
      <c r="A106" s="51">
        <v>102</v>
      </c>
      <c r="B106" s="63" t="s">
        <v>158</v>
      </c>
      <c r="C106" s="63"/>
      <c r="D106" s="82" t="s">
        <v>13</v>
      </c>
      <c r="E106" s="13">
        <v>15680</v>
      </c>
      <c r="F106" s="2">
        <v>1</v>
      </c>
      <c r="G106" s="6">
        <f t="shared" si="69"/>
        <v>15680</v>
      </c>
      <c r="H106" s="3"/>
      <c r="I106" s="15"/>
      <c r="J106" s="3">
        <f t="shared" si="63"/>
        <v>0</v>
      </c>
      <c r="K106" s="3">
        <f t="shared" si="65"/>
        <v>1</v>
      </c>
      <c r="L106" s="13">
        <f t="shared" si="66"/>
        <v>15680</v>
      </c>
      <c r="M106" s="3">
        <v>1</v>
      </c>
      <c r="N106" s="13">
        <f t="shared" si="67"/>
        <v>15680</v>
      </c>
      <c r="O106" s="13"/>
      <c r="P106" s="13">
        <v>15680</v>
      </c>
      <c r="Q106" s="13"/>
      <c r="R106" s="13">
        <v>14896</v>
      </c>
      <c r="S106" s="16"/>
      <c r="T106" s="17">
        <f t="shared" si="50"/>
        <v>0</v>
      </c>
      <c r="U106" s="44">
        <f t="shared" si="73"/>
        <v>1</v>
      </c>
      <c r="V106" s="44">
        <f t="shared" si="49"/>
        <v>14896</v>
      </c>
      <c r="W106" s="44">
        <f t="shared" si="70"/>
        <v>14896</v>
      </c>
      <c r="X106" s="45" t="s">
        <v>583</v>
      </c>
      <c r="Y106" s="45" t="s">
        <v>584</v>
      </c>
      <c r="Z106" s="45" t="s">
        <v>585</v>
      </c>
    </row>
    <row r="107" spans="1:30" ht="75" x14ac:dyDescent="0.3">
      <c r="A107" s="51">
        <v>103</v>
      </c>
      <c r="B107" s="62" t="s">
        <v>159</v>
      </c>
      <c r="C107" s="62" t="s">
        <v>160</v>
      </c>
      <c r="D107" s="82" t="s">
        <v>13</v>
      </c>
      <c r="E107" s="13">
        <v>74340</v>
      </c>
      <c r="F107" s="2">
        <v>3</v>
      </c>
      <c r="G107" s="6">
        <f t="shared" si="69"/>
        <v>223020</v>
      </c>
      <c r="H107" s="3"/>
      <c r="I107" s="15"/>
      <c r="J107" s="3">
        <f t="shared" si="63"/>
        <v>0</v>
      </c>
      <c r="K107" s="3">
        <f t="shared" si="65"/>
        <v>3</v>
      </c>
      <c r="L107" s="13">
        <f t="shared" si="66"/>
        <v>223020</v>
      </c>
      <c r="M107" s="3">
        <v>1</v>
      </c>
      <c r="N107" s="13">
        <f t="shared" si="67"/>
        <v>74340</v>
      </c>
      <c r="O107" s="13"/>
      <c r="P107" s="13">
        <v>74340</v>
      </c>
      <c r="Q107" s="13"/>
      <c r="R107" s="13">
        <v>70623</v>
      </c>
      <c r="S107" s="16"/>
      <c r="T107" s="17">
        <f t="shared" si="50"/>
        <v>0</v>
      </c>
      <c r="U107" s="44">
        <f t="shared" ref="U107" si="74">M107-S107</f>
        <v>1</v>
      </c>
      <c r="V107" s="44">
        <f t="shared" si="49"/>
        <v>70623</v>
      </c>
      <c r="W107" s="44">
        <f t="shared" si="70"/>
        <v>70623</v>
      </c>
      <c r="X107" s="45" t="s">
        <v>583</v>
      </c>
      <c r="Y107" s="45" t="s">
        <v>584</v>
      </c>
      <c r="Z107" s="45" t="s">
        <v>585</v>
      </c>
    </row>
    <row r="108" spans="1:30" ht="75" x14ac:dyDescent="0.3">
      <c r="A108" s="51">
        <v>104</v>
      </c>
      <c r="B108" s="63" t="s">
        <v>161</v>
      </c>
      <c r="C108" s="63"/>
      <c r="D108" s="82" t="s">
        <v>13</v>
      </c>
      <c r="E108" s="29">
        <v>66920</v>
      </c>
      <c r="F108" s="25">
        <v>10</v>
      </c>
      <c r="G108" s="26">
        <f t="shared" si="69"/>
        <v>669200</v>
      </c>
      <c r="H108" s="27"/>
      <c r="I108" s="28"/>
      <c r="J108" s="27">
        <f t="shared" si="63"/>
        <v>0</v>
      </c>
      <c r="K108" s="27">
        <f t="shared" si="65"/>
        <v>10</v>
      </c>
      <c r="L108" s="29">
        <f t="shared" si="66"/>
        <v>669200</v>
      </c>
      <c r="M108" s="27">
        <f t="shared" ref="M108" si="75">K108*30/100</f>
        <v>3</v>
      </c>
      <c r="N108" s="29">
        <f t="shared" si="67"/>
        <v>200760</v>
      </c>
      <c r="O108" s="29"/>
      <c r="P108" s="29">
        <v>66920</v>
      </c>
      <c r="Q108" s="29"/>
      <c r="R108" s="29">
        <v>63574</v>
      </c>
      <c r="S108" s="27">
        <v>1</v>
      </c>
      <c r="T108" s="29">
        <f t="shared" si="50"/>
        <v>63574</v>
      </c>
      <c r="U108" s="44">
        <f>M108-S108</f>
        <v>2</v>
      </c>
      <c r="V108" s="44">
        <f t="shared" si="49"/>
        <v>63574</v>
      </c>
      <c r="W108" s="44">
        <f t="shared" si="70"/>
        <v>127148</v>
      </c>
      <c r="X108" s="45" t="s">
        <v>583</v>
      </c>
      <c r="Y108" s="45" t="s">
        <v>584</v>
      </c>
      <c r="Z108" s="45" t="s">
        <v>585</v>
      </c>
    </row>
    <row r="109" spans="1:30" ht="99" customHeight="1" x14ac:dyDescent="0.3">
      <c r="A109" s="51">
        <v>105</v>
      </c>
      <c r="B109" s="62" t="s">
        <v>162</v>
      </c>
      <c r="C109" s="62" t="s">
        <v>163</v>
      </c>
      <c r="D109" s="82" t="s">
        <v>13</v>
      </c>
      <c r="E109" s="13">
        <v>122780</v>
      </c>
      <c r="F109" s="2">
        <v>2</v>
      </c>
      <c r="G109" s="6">
        <f t="shared" ref="G109:G114" si="76">E109*F109</f>
        <v>245560</v>
      </c>
      <c r="H109" s="3"/>
      <c r="I109" s="15"/>
      <c r="J109" s="3">
        <f t="shared" ref="J109:J114" si="77">H109*I109</f>
        <v>0</v>
      </c>
      <c r="K109" s="3">
        <f t="shared" ref="K109:K110" si="78">F109-H109</f>
        <v>2</v>
      </c>
      <c r="L109" s="13">
        <f t="shared" ref="L109:L110" si="79">G109-J109</f>
        <v>245560</v>
      </c>
      <c r="M109" s="3">
        <v>1</v>
      </c>
      <c r="N109" s="13">
        <f t="shared" ref="N109:N110" si="80">E109*M109</f>
        <v>122780</v>
      </c>
      <c r="O109" s="13"/>
      <c r="P109" s="13">
        <v>122780</v>
      </c>
      <c r="Q109" s="13"/>
      <c r="R109" s="13">
        <v>116641</v>
      </c>
      <c r="S109" s="16"/>
      <c r="T109" s="17">
        <f t="shared" si="50"/>
        <v>0</v>
      </c>
      <c r="U109" s="44">
        <f>M109-S109</f>
        <v>1</v>
      </c>
      <c r="V109" s="44">
        <f t="shared" si="49"/>
        <v>116641</v>
      </c>
      <c r="W109" s="44">
        <f t="shared" si="70"/>
        <v>116641</v>
      </c>
      <c r="X109" s="45" t="s">
        <v>583</v>
      </c>
      <c r="Y109" s="45" t="s">
        <v>584</v>
      </c>
      <c r="Z109" s="45" t="s">
        <v>585</v>
      </c>
    </row>
    <row r="110" spans="1:30" ht="77.25" customHeight="1" x14ac:dyDescent="0.3">
      <c r="A110" s="51">
        <v>106</v>
      </c>
      <c r="B110" s="62" t="s">
        <v>164</v>
      </c>
      <c r="C110" s="62" t="s">
        <v>592</v>
      </c>
      <c r="D110" s="82" t="s">
        <v>13</v>
      </c>
      <c r="E110" s="26">
        <v>345000</v>
      </c>
      <c r="F110" s="25">
        <v>20</v>
      </c>
      <c r="G110" s="26">
        <f t="shared" si="76"/>
        <v>6900000</v>
      </c>
      <c r="H110" s="27">
        <v>3</v>
      </c>
      <c r="I110" s="28">
        <v>345000</v>
      </c>
      <c r="J110" s="27">
        <f t="shared" si="77"/>
        <v>1035000</v>
      </c>
      <c r="K110" s="27">
        <f t="shared" si="78"/>
        <v>17</v>
      </c>
      <c r="L110" s="29">
        <f t="shared" si="79"/>
        <v>5865000</v>
      </c>
      <c r="M110" s="27">
        <v>5</v>
      </c>
      <c r="N110" s="29">
        <f t="shared" si="80"/>
        <v>1725000</v>
      </c>
      <c r="O110" s="29"/>
      <c r="P110" s="29"/>
      <c r="Q110" s="29">
        <v>345000</v>
      </c>
      <c r="R110" s="29"/>
      <c r="S110" s="27">
        <v>2</v>
      </c>
      <c r="T110" s="29">
        <f t="shared" si="50"/>
        <v>690000</v>
      </c>
      <c r="U110" s="44">
        <f>M110-S110</f>
        <v>3</v>
      </c>
      <c r="V110" s="44">
        <f t="shared" si="49"/>
        <v>345000</v>
      </c>
      <c r="W110" s="44">
        <f>U110*E110</f>
        <v>1035000</v>
      </c>
      <c r="X110" s="45" t="s">
        <v>583</v>
      </c>
      <c r="Y110" s="45" t="s">
        <v>584</v>
      </c>
      <c r="Z110" s="45" t="s">
        <v>585</v>
      </c>
    </row>
    <row r="111" spans="1:30" ht="99" customHeight="1" x14ac:dyDescent="0.3">
      <c r="A111" s="51">
        <v>107</v>
      </c>
      <c r="B111" s="62" t="s">
        <v>165</v>
      </c>
      <c r="C111" s="62" t="s">
        <v>166</v>
      </c>
      <c r="D111" s="82" t="s">
        <v>13</v>
      </c>
      <c r="E111" s="6">
        <v>145100</v>
      </c>
      <c r="F111" s="2">
        <v>1</v>
      </c>
      <c r="G111" s="6">
        <f t="shared" si="76"/>
        <v>145100</v>
      </c>
      <c r="H111" s="3"/>
      <c r="I111" s="15"/>
      <c r="J111" s="3">
        <f t="shared" si="77"/>
        <v>0</v>
      </c>
      <c r="K111" s="3">
        <f t="shared" ref="K111:K114" si="81">F111-H111</f>
        <v>1</v>
      </c>
      <c r="L111" s="13">
        <f t="shared" ref="L111:L114" si="82">G111-J111</f>
        <v>145100</v>
      </c>
      <c r="M111" s="3">
        <v>1</v>
      </c>
      <c r="N111" s="13">
        <f t="shared" ref="N111:N114" si="83">E111*M111</f>
        <v>145100</v>
      </c>
      <c r="O111" s="13"/>
      <c r="P111" s="13"/>
      <c r="Q111" s="13">
        <v>145100</v>
      </c>
      <c r="R111" s="13"/>
      <c r="S111" s="16"/>
      <c r="T111" s="17">
        <f t="shared" si="50"/>
        <v>0</v>
      </c>
      <c r="U111" s="44">
        <f>M111-S111</f>
        <v>1</v>
      </c>
      <c r="V111" s="44">
        <f t="shared" si="49"/>
        <v>145100</v>
      </c>
      <c r="W111" s="44">
        <f>U111*E111</f>
        <v>145100</v>
      </c>
      <c r="X111" s="45" t="s">
        <v>583</v>
      </c>
      <c r="Y111" s="45" t="s">
        <v>584</v>
      </c>
      <c r="Z111" s="45" t="s">
        <v>585</v>
      </c>
    </row>
    <row r="112" spans="1:30" s="39" customFormat="1" ht="21" x14ac:dyDescent="0.25">
      <c r="A112" s="51">
        <v>108</v>
      </c>
      <c r="B112" s="91" t="s">
        <v>167</v>
      </c>
      <c r="C112" s="86"/>
      <c r="D112" s="81">
        <v>1</v>
      </c>
      <c r="E112" s="13"/>
      <c r="F112" s="2"/>
      <c r="G112" s="6">
        <f t="shared" si="76"/>
        <v>0</v>
      </c>
      <c r="H112" s="3"/>
      <c r="I112" s="15"/>
      <c r="J112" s="3">
        <f t="shared" si="77"/>
        <v>0</v>
      </c>
      <c r="K112" s="3">
        <f t="shared" si="81"/>
        <v>0</v>
      </c>
      <c r="L112" s="13">
        <f t="shared" si="82"/>
        <v>0</v>
      </c>
      <c r="M112" s="3">
        <v>1</v>
      </c>
      <c r="N112" s="13">
        <f t="shared" si="83"/>
        <v>0</v>
      </c>
      <c r="O112" s="13"/>
      <c r="P112" s="3"/>
      <c r="Q112" s="13"/>
      <c r="R112" s="13"/>
      <c r="S112" s="16">
        <v>1</v>
      </c>
      <c r="T112" s="17">
        <f t="shared" si="50"/>
        <v>0</v>
      </c>
      <c r="U112" s="36"/>
      <c r="V112" s="37"/>
      <c r="W112" s="37"/>
      <c r="X112" s="38"/>
      <c r="Y112" s="38"/>
      <c r="Z112" s="38"/>
      <c r="AA112" s="5"/>
      <c r="AB112" s="5"/>
      <c r="AC112" s="5"/>
      <c r="AD112" s="5"/>
    </row>
    <row r="113" spans="1:30" ht="99" customHeight="1" x14ac:dyDescent="0.3">
      <c r="A113" s="51">
        <v>109</v>
      </c>
      <c r="B113" s="59" t="s">
        <v>168</v>
      </c>
      <c r="C113" s="64" t="s">
        <v>578</v>
      </c>
      <c r="D113" s="80" t="s">
        <v>13</v>
      </c>
      <c r="E113" s="13">
        <v>1800</v>
      </c>
      <c r="F113" s="2">
        <v>1</v>
      </c>
      <c r="G113" s="6">
        <f t="shared" si="76"/>
        <v>1800</v>
      </c>
      <c r="H113" s="3"/>
      <c r="I113" s="15"/>
      <c r="J113" s="3">
        <f t="shared" si="77"/>
        <v>0</v>
      </c>
      <c r="K113" s="3">
        <f t="shared" si="81"/>
        <v>1</v>
      </c>
      <c r="L113" s="13">
        <f t="shared" si="82"/>
        <v>1800</v>
      </c>
      <c r="M113" s="3">
        <v>1</v>
      </c>
      <c r="N113" s="13">
        <f t="shared" si="83"/>
        <v>1800</v>
      </c>
      <c r="O113" s="13"/>
      <c r="P113" s="13"/>
      <c r="Q113" s="13"/>
      <c r="R113" s="13"/>
      <c r="S113" s="16"/>
      <c r="T113" s="17">
        <f t="shared" si="50"/>
        <v>0</v>
      </c>
      <c r="U113" s="44">
        <f>M113-S113</f>
        <v>1</v>
      </c>
      <c r="V113" s="44">
        <f t="shared" si="49"/>
        <v>1800</v>
      </c>
      <c r="W113" s="44">
        <f>U113*E113</f>
        <v>1800</v>
      </c>
      <c r="X113" s="45" t="s">
        <v>583</v>
      </c>
      <c r="Y113" s="45" t="s">
        <v>584</v>
      </c>
      <c r="Z113" s="45" t="s">
        <v>585</v>
      </c>
    </row>
    <row r="114" spans="1:30" ht="99" customHeight="1" x14ac:dyDescent="0.3">
      <c r="A114" s="51">
        <v>110</v>
      </c>
      <c r="B114" s="59" t="s">
        <v>169</v>
      </c>
      <c r="C114" s="57" t="s">
        <v>170</v>
      </c>
      <c r="D114" s="80" t="s">
        <v>13</v>
      </c>
      <c r="E114" s="13">
        <v>1410</v>
      </c>
      <c r="F114" s="2">
        <v>3</v>
      </c>
      <c r="G114" s="6">
        <f t="shared" si="76"/>
        <v>4230</v>
      </c>
      <c r="H114" s="3"/>
      <c r="I114" s="15"/>
      <c r="J114" s="3">
        <f t="shared" si="77"/>
        <v>0</v>
      </c>
      <c r="K114" s="3">
        <f t="shared" si="81"/>
        <v>3</v>
      </c>
      <c r="L114" s="13">
        <f t="shared" si="82"/>
        <v>4230</v>
      </c>
      <c r="M114" s="3">
        <v>1</v>
      </c>
      <c r="N114" s="13">
        <f t="shared" si="83"/>
        <v>1410</v>
      </c>
      <c r="O114" s="13"/>
      <c r="P114" s="13"/>
      <c r="Q114" s="13"/>
      <c r="R114" s="13"/>
      <c r="S114" s="16"/>
      <c r="T114" s="17">
        <f t="shared" si="50"/>
        <v>0</v>
      </c>
      <c r="U114" s="44">
        <f>M114-S114</f>
        <v>1</v>
      </c>
      <c r="V114" s="44">
        <f t="shared" si="49"/>
        <v>1410</v>
      </c>
      <c r="W114" s="44">
        <f>U114*E114</f>
        <v>1410</v>
      </c>
      <c r="X114" s="45" t="s">
        <v>583</v>
      </c>
      <c r="Y114" s="45" t="s">
        <v>584</v>
      </c>
      <c r="Z114" s="45" t="s">
        <v>585</v>
      </c>
    </row>
    <row r="115" spans="1:30" s="39" customFormat="1" ht="21" x14ac:dyDescent="0.25">
      <c r="A115" s="51">
        <v>111</v>
      </c>
      <c r="B115" s="84" t="s">
        <v>171</v>
      </c>
      <c r="C115" s="86"/>
      <c r="D115" s="81">
        <v>1</v>
      </c>
      <c r="E115" s="13"/>
      <c r="F115" s="2"/>
      <c r="G115" s="6">
        <f t="shared" ref="G115:G118" si="84">E115*F115</f>
        <v>0</v>
      </c>
      <c r="H115" s="3"/>
      <c r="I115" s="15"/>
      <c r="J115" s="3">
        <f t="shared" ref="J115:J118" si="85">H115*I115</f>
        <v>0</v>
      </c>
      <c r="K115" s="3">
        <f t="shared" ref="K115:K117" si="86">F115-H115</f>
        <v>0</v>
      </c>
      <c r="L115" s="13">
        <f t="shared" ref="L115:L117" si="87">G115-J115</f>
        <v>0</v>
      </c>
      <c r="M115" s="3"/>
      <c r="N115" s="13">
        <f t="shared" ref="N115:N117" si="88">E115*M115</f>
        <v>0</v>
      </c>
      <c r="O115" s="13"/>
      <c r="P115" s="3"/>
      <c r="Q115" s="13"/>
      <c r="R115" s="13"/>
      <c r="S115" s="16">
        <v>1</v>
      </c>
      <c r="T115" s="17">
        <f t="shared" si="50"/>
        <v>0</v>
      </c>
      <c r="U115" s="36"/>
      <c r="V115" s="37"/>
      <c r="W115" s="37"/>
      <c r="X115" s="38"/>
      <c r="Y115" s="38"/>
      <c r="Z115" s="38"/>
      <c r="AA115" s="5"/>
      <c r="AB115" s="5"/>
      <c r="AC115" s="5"/>
      <c r="AD115" s="5"/>
    </row>
    <row r="116" spans="1:30" ht="101.25" x14ac:dyDescent="0.3">
      <c r="A116" s="51">
        <v>112</v>
      </c>
      <c r="B116" s="59" t="s">
        <v>172</v>
      </c>
      <c r="C116" s="57" t="s">
        <v>173</v>
      </c>
      <c r="D116" s="80" t="s">
        <v>174</v>
      </c>
      <c r="E116" s="29">
        <v>40500</v>
      </c>
      <c r="F116" s="25">
        <v>10</v>
      </c>
      <c r="G116" s="26">
        <f t="shared" si="84"/>
        <v>405000</v>
      </c>
      <c r="H116" s="27"/>
      <c r="I116" s="28"/>
      <c r="J116" s="27">
        <f t="shared" si="85"/>
        <v>0</v>
      </c>
      <c r="K116" s="27">
        <f t="shared" si="86"/>
        <v>10</v>
      </c>
      <c r="L116" s="29">
        <f t="shared" si="87"/>
        <v>405000</v>
      </c>
      <c r="M116" s="27">
        <f t="shared" ref="M116:M118" si="89">K116*30/100</f>
        <v>3</v>
      </c>
      <c r="N116" s="29">
        <f t="shared" si="88"/>
        <v>121500</v>
      </c>
      <c r="O116" s="29">
        <v>25400</v>
      </c>
      <c r="P116" s="29"/>
      <c r="Q116" s="29"/>
      <c r="R116" s="29"/>
      <c r="S116" s="27">
        <v>1</v>
      </c>
      <c r="T116" s="29">
        <f t="shared" si="50"/>
        <v>25400</v>
      </c>
      <c r="U116" s="44">
        <f>M116-S116</f>
        <v>2</v>
      </c>
      <c r="V116" s="44">
        <f t="shared" si="49"/>
        <v>25400</v>
      </c>
      <c r="W116" s="44">
        <f>O116*U116</f>
        <v>50800</v>
      </c>
      <c r="X116" s="45" t="s">
        <v>583</v>
      </c>
      <c r="Y116" s="45" t="s">
        <v>584</v>
      </c>
      <c r="Z116" s="45" t="s">
        <v>585</v>
      </c>
    </row>
    <row r="117" spans="1:30" ht="81" x14ac:dyDescent="0.3">
      <c r="A117" s="51">
        <v>113</v>
      </c>
      <c r="B117" s="59" t="s">
        <v>175</v>
      </c>
      <c r="C117" s="57" t="s">
        <v>176</v>
      </c>
      <c r="D117" s="80" t="s">
        <v>13</v>
      </c>
      <c r="E117" s="92">
        <v>25890</v>
      </c>
      <c r="F117" s="25">
        <v>10</v>
      </c>
      <c r="G117" s="26">
        <f t="shared" si="84"/>
        <v>258900</v>
      </c>
      <c r="H117" s="27"/>
      <c r="I117" s="28"/>
      <c r="J117" s="27">
        <f t="shared" si="85"/>
        <v>0</v>
      </c>
      <c r="K117" s="27">
        <f t="shared" si="86"/>
        <v>10</v>
      </c>
      <c r="L117" s="29">
        <f t="shared" si="87"/>
        <v>258900</v>
      </c>
      <c r="M117" s="27">
        <f t="shared" si="89"/>
        <v>3</v>
      </c>
      <c r="N117" s="29">
        <f t="shared" si="88"/>
        <v>77670</v>
      </c>
      <c r="O117" s="29">
        <v>18000</v>
      </c>
      <c r="P117" s="29"/>
      <c r="Q117" s="29"/>
      <c r="R117" s="29"/>
      <c r="S117" s="27">
        <v>1</v>
      </c>
      <c r="T117" s="29">
        <f t="shared" si="50"/>
        <v>18000</v>
      </c>
      <c r="U117" s="44">
        <f>M117-S117</f>
        <v>2</v>
      </c>
      <c r="V117" s="44">
        <f t="shared" si="49"/>
        <v>18000</v>
      </c>
      <c r="W117" s="44">
        <f>U117*O117</f>
        <v>36000</v>
      </c>
      <c r="X117" s="45" t="s">
        <v>583</v>
      </c>
      <c r="Y117" s="45" t="s">
        <v>584</v>
      </c>
      <c r="Z117" s="45" t="s">
        <v>585</v>
      </c>
    </row>
    <row r="118" spans="1:30" ht="75" x14ac:dyDescent="0.3">
      <c r="A118" s="51">
        <v>114</v>
      </c>
      <c r="B118" s="59" t="s">
        <v>177</v>
      </c>
      <c r="C118" s="57" t="s">
        <v>178</v>
      </c>
      <c r="D118" s="80" t="s">
        <v>5</v>
      </c>
      <c r="E118" s="92">
        <v>26090</v>
      </c>
      <c r="F118" s="25">
        <v>10</v>
      </c>
      <c r="G118" s="26">
        <f t="shared" si="84"/>
        <v>260900</v>
      </c>
      <c r="H118" s="27"/>
      <c r="I118" s="28"/>
      <c r="J118" s="27">
        <f t="shared" si="85"/>
        <v>0</v>
      </c>
      <c r="K118" s="27">
        <f t="shared" ref="K118" si="90">F118-H118</f>
        <v>10</v>
      </c>
      <c r="L118" s="29">
        <f t="shared" ref="L118" si="91">G118-J118</f>
        <v>260900</v>
      </c>
      <c r="M118" s="27">
        <f t="shared" si="89"/>
        <v>3</v>
      </c>
      <c r="N118" s="29">
        <f t="shared" ref="N118" si="92">E118*M118</f>
        <v>78270</v>
      </c>
      <c r="O118" s="29">
        <v>22000</v>
      </c>
      <c r="P118" s="29"/>
      <c r="Q118" s="29"/>
      <c r="R118" s="29"/>
      <c r="S118" s="27">
        <v>1</v>
      </c>
      <c r="T118" s="29">
        <f t="shared" si="50"/>
        <v>22000</v>
      </c>
      <c r="U118" s="44">
        <f>M118-S118</f>
        <v>2</v>
      </c>
      <c r="V118" s="44">
        <f t="shared" si="49"/>
        <v>22000</v>
      </c>
      <c r="W118" s="44">
        <f>U118*O118</f>
        <v>44000</v>
      </c>
      <c r="X118" s="45" t="s">
        <v>583</v>
      </c>
      <c r="Y118" s="45" t="s">
        <v>584</v>
      </c>
      <c r="Z118" s="45" t="s">
        <v>585</v>
      </c>
    </row>
    <row r="119" spans="1:30" s="39" customFormat="1" ht="16.5" customHeight="1" x14ac:dyDescent="0.25">
      <c r="A119" s="51">
        <v>115</v>
      </c>
      <c r="B119" s="93" t="s">
        <v>179</v>
      </c>
      <c r="C119" s="93"/>
      <c r="D119" s="81">
        <v>1</v>
      </c>
      <c r="E119" s="13"/>
      <c r="F119" s="2"/>
      <c r="G119" s="6">
        <f t="shared" ref="G119:G121" si="93">E119*F119</f>
        <v>0</v>
      </c>
      <c r="H119" s="3"/>
      <c r="I119" s="15"/>
      <c r="J119" s="3">
        <f t="shared" ref="J119:J121" si="94">H119*I119</f>
        <v>0</v>
      </c>
      <c r="K119" s="3">
        <f t="shared" ref="K119:K122" si="95">F119-H119</f>
        <v>0</v>
      </c>
      <c r="L119" s="13">
        <f t="shared" ref="L119:L122" si="96">G119-J119</f>
        <v>0</v>
      </c>
      <c r="M119" s="3">
        <v>1</v>
      </c>
      <c r="N119" s="13">
        <f t="shared" ref="N119:N122" si="97">E119*M119</f>
        <v>0</v>
      </c>
      <c r="O119" s="13"/>
      <c r="P119" s="3"/>
      <c r="Q119" s="13"/>
      <c r="R119" s="13"/>
      <c r="S119" s="16">
        <v>1</v>
      </c>
      <c r="T119" s="17">
        <f t="shared" si="50"/>
        <v>0</v>
      </c>
      <c r="U119" s="36"/>
      <c r="V119" s="37"/>
      <c r="W119" s="37"/>
      <c r="X119" s="38"/>
      <c r="Y119" s="38"/>
      <c r="Z119" s="38"/>
      <c r="AA119" s="5"/>
      <c r="AB119" s="5"/>
      <c r="AC119" s="5"/>
      <c r="AD119" s="5"/>
    </row>
    <row r="120" spans="1:30" ht="99" customHeight="1" x14ac:dyDescent="0.3">
      <c r="A120" s="51">
        <v>116</v>
      </c>
      <c r="B120" s="59" t="s">
        <v>180</v>
      </c>
      <c r="C120" s="59" t="s">
        <v>181</v>
      </c>
      <c r="D120" s="80" t="s">
        <v>13</v>
      </c>
      <c r="E120" s="13">
        <v>97600</v>
      </c>
      <c r="F120" s="2">
        <v>1</v>
      </c>
      <c r="G120" s="6">
        <f t="shared" si="93"/>
        <v>97600</v>
      </c>
      <c r="H120" s="3"/>
      <c r="I120" s="15"/>
      <c r="J120" s="3">
        <f t="shared" si="94"/>
        <v>0</v>
      </c>
      <c r="K120" s="3">
        <f t="shared" si="95"/>
        <v>1</v>
      </c>
      <c r="L120" s="13">
        <f t="shared" si="96"/>
        <v>97600</v>
      </c>
      <c r="M120" s="3">
        <v>1</v>
      </c>
      <c r="N120" s="13">
        <f t="shared" si="97"/>
        <v>97600</v>
      </c>
      <c r="O120" s="13">
        <v>97600</v>
      </c>
      <c r="P120" s="13"/>
      <c r="Q120" s="13"/>
      <c r="R120" s="13"/>
      <c r="S120" s="16"/>
      <c r="T120" s="17">
        <f t="shared" si="50"/>
        <v>0</v>
      </c>
      <c r="U120" s="44">
        <f t="shared" ref="U120:U121" si="98">M120-S120</f>
        <v>1</v>
      </c>
      <c r="V120" s="44">
        <f t="shared" si="49"/>
        <v>97600</v>
      </c>
      <c r="W120" s="44">
        <f t="shared" ref="W120:W121" si="99">U120*O120</f>
        <v>97600</v>
      </c>
      <c r="X120" s="45" t="s">
        <v>583</v>
      </c>
      <c r="Y120" s="45" t="s">
        <v>584</v>
      </c>
      <c r="Z120" s="45" t="s">
        <v>585</v>
      </c>
    </row>
    <row r="121" spans="1:30" ht="99" customHeight="1" x14ac:dyDescent="0.3">
      <c r="A121" s="51">
        <v>117</v>
      </c>
      <c r="B121" s="59" t="s">
        <v>182</v>
      </c>
      <c r="C121" s="59" t="s">
        <v>183</v>
      </c>
      <c r="D121" s="80" t="s">
        <v>13</v>
      </c>
      <c r="E121" s="13">
        <v>98380</v>
      </c>
      <c r="F121" s="2">
        <v>1</v>
      </c>
      <c r="G121" s="6">
        <f t="shared" si="93"/>
        <v>98380</v>
      </c>
      <c r="H121" s="3"/>
      <c r="I121" s="15"/>
      <c r="J121" s="3">
        <f t="shared" si="94"/>
        <v>0</v>
      </c>
      <c r="K121" s="3">
        <f t="shared" si="95"/>
        <v>1</v>
      </c>
      <c r="L121" s="13">
        <f t="shared" si="96"/>
        <v>98380</v>
      </c>
      <c r="M121" s="3">
        <v>1</v>
      </c>
      <c r="N121" s="13">
        <f t="shared" si="97"/>
        <v>98380</v>
      </c>
      <c r="O121" s="13">
        <v>98380</v>
      </c>
      <c r="P121" s="13"/>
      <c r="Q121" s="13"/>
      <c r="R121" s="13"/>
      <c r="S121" s="16"/>
      <c r="T121" s="17">
        <f t="shared" si="50"/>
        <v>0</v>
      </c>
      <c r="U121" s="44">
        <f t="shared" si="98"/>
        <v>1</v>
      </c>
      <c r="V121" s="44">
        <f t="shared" si="49"/>
        <v>98380</v>
      </c>
      <c r="W121" s="44">
        <f t="shared" si="99"/>
        <v>98380</v>
      </c>
      <c r="X121" s="45" t="s">
        <v>583</v>
      </c>
      <c r="Y121" s="45" t="s">
        <v>584</v>
      </c>
      <c r="Z121" s="45" t="s">
        <v>585</v>
      </c>
    </row>
    <row r="122" spans="1:30" s="39" customFormat="1" ht="21" x14ac:dyDescent="0.25">
      <c r="A122" s="51">
        <v>118</v>
      </c>
      <c r="B122" s="94" t="s">
        <v>184</v>
      </c>
      <c r="C122" s="94"/>
      <c r="D122" s="81">
        <v>1</v>
      </c>
      <c r="E122" s="85"/>
      <c r="F122" s="2"/>
      <c r="G122" s="6">
        <f t="shared" ref="G122:G124" si="100">E122*F122</f>
        <v>0</v>
      </c>
      <c r="H122" s="3"/>
      <c r="I122" s="15"/>
      <c r="J122" s="3">
        <f t="shared" ref="J122:J124" si="101">H122*I122</f>
        <v>0</v>
      </c>
      <c r="K122" s="3">
        <f t="shared" si="95"/>
        <v>0</v>
      </c>
      <c r="L122" s="13">
        <f t="shared" si="96"/>
        <v>0</v>
      </c>
      <c r="M122" s="3">
        <v>1</v>
      </c>
      <c r="N122" s="13">
        <f t="shared" si="97"/>
        <v>0</v>
      </c>
      <c r="O122" s="13"/>
      <c r="P122" s="3"/>
      <c r="Q122" s="13"/>
      <c r="R122" s="13"/>
      <c r="S122" s="16">
        <v>1</v>
      </c>
      <c r="T122" s="17">
        <f t="shared" si="50"/>
        <v>0</v>
      </c>
      <c r="U122" s="36"/>
      <c r="V122" s="37"/>
      <c r="W122" s="37"/>
      <c r="X122" s="38"/>
      <c r="Y122" s="38"/>
      <c r="Z122" s="38"/>
      <c r="AA122" s="5"/>
      <c r="AB122" s="5"/>
      <c r="AC122" s="5"/>
      <c r="AD122" s="5"/>
    </row>
    <row r="123" spans="1:30" ht="99" customHeight="1" x14ac:dyDescent="0.3">
      <c r="A123" s="51">
        <v>119</v>
      </c>
      <c r="B123" s="56" t="s">
        <v>185</v>
      </c>
      <c r="C123" s="59" t="s">
        <v>186</v>
      </c>
      <c r="D123" s="80" t="s">
        <v>5</v>
      </c>
      <c r="E123" s="85">
        <v>117629.6796</v>
      </c>
      <c r="F123" s="2">
        <v>8</v>
      </c>
      <c r="G123" s="6">
        <f t="shared" si="100"/>
        <v>941037.43680000002</v>
      </c>
      <c r="H123" s="3"/>
      <c r="I123" s="15"/>
      <c r="J123" s="3">
        <f t="shared" si="101"/>
        <v>0</v>
      </c>
      <c r="K123" s="3">
        <f t="shared" ref="K123:K124" si="102">F123-H123</f>
        <v>8</v>
      </c>
      <c r="L123" s="13">
        <f t="shared" ref="L123:L124" si="103">G123-J123</f>
        <v>941037.43680000002</v>
      </c>
      <c r="M123" s="3">
        <v>3</v>
      </c>
      <c r="N123" s="13">
        <f t="shared" ref="N123:N124" si="104">E123*M123</f>
        <v>352889.03879999998</v>
      </c>
      <c r="O123" s="13">
        <v>117629.68</v>
      </c>
      <c r="P123" s="13"/>
      <c r="Q123" s="13"/>
      <c r="R123" s="13"/>
      <c r="S123" s="16"/>
      <c r="T123" s="17">
        <f t="shared" si="50"/>
        <v>0</v>
      </c>
      <c r="U123" s="44">
        <f>M123-S123</f>
        <v>3</v>
      </c>
      <c r="V123" s="44">
        <f t="shared" si="49"/>
        <v>117629.68</v>
      </c>
      <c r="W123" s="44">
        <f>U123*O123</f>
        <v>352889.04</v>
      </c>
      <c r="X123" s="45" t="s">
        <v>583</v>
      </c>
      <c r="Y123" s="45" t="s">
        <v>584</v>
      </c>
      <c r="Z123" s="45" t="s">
        <v>585</v>
      </c>
    </row>
    <row r="124" spans="1:30" s="39" customFormat="1" ht="81" x14ac:dyDescent="0.25">
      <c r="A124" s="51">
        <v>120</v>
      </c>
      <c r="B124" s="87" t="s">
        <v>187</v>
      </c>
      <c r="C124" s="87"/>
      <c r="D124" s="81">
        <v>1</v>
      </c>
      <c r="E124" s="13"/>
      <c r="F124" s="2"/>
      <c r="G124" s="6">
        <f t="shared" si="100"/>
        <v>0</v>
      </c>
      <c r="H124" s="3"/>
      <c r="I124" s="15"/>
      <c r="J124" s="3">
        <f t="shared" si="101"/>
        <v>0</v>
      </c>
      <c r="K124" s="3">
        <f t="shared" si="102"/>
        <v>0</v>
      </c>
      <c r="L124" s="13">
        <f t="shared" si="103"/>
        <v>0</v>
      </c>
      <c r="M124" s="3">
        <v>1</v>
      </c>
      <c r="N124" s="13">
        <f t="shared" si="104"/>
        <v>0</v>
      </c>
      <c r="O124" s="13"/>
      <c r="P124" s="3"/>
      <c r="Q124" s="13"/>
      <c r="R124" s="13"/>
      <c r="S124" s="16">
        <v>1</v>
      </c>
      <c r="T124" s="17">
        <f t="shared" si="50"/>
        <v>0</v>
      </c>
      <c r="U124" s="36"/>
      <c r="V124" s="37"/>
      <c r="W124" s="37"/>
      <c r="X124" s="38"/>
      <c r="Y124" s="38"/>
      <c r="Z124" s="38"/>
      <c r="AA124" s="5"/>
      <c r="AB124" s="5"/>
      <c r="AC124" s="5"/>
      <c r="AD124" s="5"/>
    </row>
    <row r="125" spans="1:30" s="39" customFormat="1" ht="60.75" x14ac:dyDescent="0.25">
      <c r="A125" s="51">
        <v>121</v>
      </c>
      <c r="B125" s="95" t="s">
        <v>188</v>
      </c>
      <c r="C125" s="86"/>
      <c r="D125" s="81">
        <v>1</v>
      </c>
      <c r="E125" s="13"/>
      <c r="F125" s="2"/>
      <c r="G125" s="6">
        <f t="shared" ref="G125:G126" si="105">E125*F125</f>
        <v>0</v>
      </c>
      <c r="H125" s="3"/>
      <c r="I125" s="15"/>
      <c r="J125" s="3">
        <f t="shared" ref="J125:J146" si="106">H125*I125</f>
        <v>0</v>
      </c>
      <c r="K125" s="3">
        <f t="shared" ref="K125:K126" si="107">F125-H125</f>
        <v>0</v>
      </c>
      <c r="L125" s="13">
        <f t="shared" ref="L125:L126" si="108">G125-J125</f>
        <v>0</v>
      </c>
      <c r="M125" s="3">
        <v>1</v>
      </c>
      <c r="N125" s="13">
        <f t="shared" ref="N125:N126" si="109">E125*M125</f>
        <v>0</v>
      </c>
      <c r="O125" s="13"/>
      <c r="P125" s="3"/>
      <c r="Q125" s="13"/>
      <c r="R125" s="13"/>
      <c r="S125" s="16">
        <v>1</v>
      </c>
      <c r="T125" s="17">
        <f t="shared" si="50"/>
        <v>0</v>
      </c>
      <c r="U125" s="36"/>
      <c r="V125" s="37"/>
      <c r="W125" s="37"/>
      <c r="X125" s="38"/>
      <c r="Y125" s="38"/>
      <c r="Z125" s="38"/>
      <c r="AA125" s="5"/>
      <c r="AB125" s="5"/>
      <c r="AC125" s="5"/>
      <c r="AD125" s="5"/>
    </row>
    <row r="126" spans="1:30" ht="99" customHeight="1" x14ac:dyDescent="0.3">
      <c r="A126" s="51">
        <v>122</v>
      </c>
      <c r="B126" s="65" t="s">
        <v>189</v>
      </c>
      <c r="C126" s="61"/>
      <c r="D126" s="80" t="s">
        <v>13</v>
      </c>
      <c r="E126" s="13">
        <v>17360</v>
      </c>
      <c r="F126" s="2">
        <v>30</v>
      </c>
      <c r="G126" s="6">
        <f t="shared" si="105"/>
        <v>520800</v>
      </c>
      <c r="H126" s="3"/>
      <c r="I126" s="15"/>
      <c r="J126" s="3">
        <f t="shared" si="106"/>
        <v>0</v>
      </c>
      <c r="K126" s="3">
        <f t="shared" si="107"/>
        <v>30</v>
      </c>
      <c r="L126" s="13">
        <f t="shared" si="108"/>
        <v>520800</v>
      </c>
      <c r="M126" s="3">
        <f t="shared" ref="M126:M134" si="110">K126*30/100</f>
        <v>9</v>
      </c>
      <c r="N126" s="13">
        <f t="shared" si="109"/>
        <v>156240</v>
      </c>
      <c r="O126" s="13">
        <v>15200</v>
      </c>
      <c r="P126" s="13">
        <v>17360</v>
      </c>
      <c r="Q126" s="13"/>
      <c r="R126" s="13"/>
      <c r="S126" s="16"/>
      <c r="T126" s="17">
        <f t="shared" si="50"/>
        <v>0</v>
      </c>
      <c r="U126" s="44">
        <f>M126-S126</f>
        <v>9</v>
      </c>
      <c r="V126" s="44">
        <f t="shared" ref="V126:V178" si="111">W126/U126</f>
        <v>15200</v>
      </c>
      <c r="W126" s="44">
        <f>U126*O126</f>
        <v>136800</v>
      </c>
      <c r="X126" s="45" t="s">
        <v>583</v>
      </c>
      <c r="Y126" s="45" t="s">
        <v>584</v>
      </c>
      <c r="Z126" s="45" t="s">
        <v>585</v>
      </c>
    </row>
    <row r="127" spans="1:30" s="39" customFormat="1" ht="60.75" x14ac:dyDescent="0.25">
      <c r="A127" s="51">
        <v>123</v>
      </c>
      <c r="B127" s="87" t="s">
        <v>190</v>
      </c>
      <c r="C127" s="86"/>
      <c r="D127" s="81">
        <v>1</v>
      </c>
      <c r="E127" s="13"/>
      <c r="F127" s="2"/>
      <c r="G127" s="6">
        <f t="shared" ref="G127:G173" si="112">E127*F127</f>
        <v>0</v>
      </c>
      <c r="H127" s="3"/>
      <c r="I127" s="15"/>
      <c r="J127" s="3">
        <f t="shared" si="106"/>
        <v>0</v>
      </c>
      <c r="K127" s="3">
        <f t="shared" ref="K127:K161" si="113">F127-H127</f>
        <v>0</v>
      </c>
      <c r="L127" s="13">
        <f t="shared" ref="L127:L161" si="114">G127-J127</f>
        <v>0</v>
      </c>
      <c r="M127" s="3">
        <v>1</v>
      </c>
      <c r="N127" s="13">
        <f t="shared" ref="N127:N161" si="115">E127*M127</f>
        <v>0</v>
      </c>
      <c r="O127" s="13"/>
      <c r="P127" s="3"/>
      <c r="Q127" s="13"/>
      <c r="R127" s="13"/>
      <c r="S127" s="16">
        <v>1</v>
      </c>
      <c r="T127" s="17">
        <f t="shared" si="50"/>
        <v>0</v>
      </c>
      <c r="U127" s="36"/>
      <c r="V127" s="37"/>
      <c r="W127" s="37"/>
      <c r="X127" s="38"/>
      <c r="Y127" s="38"/>
      <c r="Z127" s="38"/>
      <c r="AA127" s="5"/>
      <c r="AB127" s="5"/>
      <c r="AC127" s="5"/>
      <c r="AD127" s="5"/>
    </row>
    <row r="128" spans="1:30" ht="99" customHeight="1" x14ac:dyDescent="0.3">
      <c r="A128" s="51">
        <v>124</v>
      </c>
      <c r="B128" s="63" t="s">
        <v>191</v>
      </c>
      <c r="C128" s="61"/>
      <c r="D128" s="80" t="s">
        <v>13</v>
      </c>
      <c r="E128" s="96">
        <v>7200</v>
      </c>
      <c r="F128" s="2">
        <v>5</v>
      </c>
      <c r="G128" s="6">
        <f t="shared" si="112"/>
        <v>36000</v>
      </c>
      <c r="H128" s="3"/>
      <c r="I128" s="15"/>
      <c r="J128" s="3">
        <f t="shared" si="106"/>
        <v>0</v>
      </c>
      <c r="K128" s="3">
        <f t="shared" si="113"/>
        <v>5</v>
      </c>
      <c r="L128" s="13">
        <f t="shared" si="114"/>
        <v>36000</v>
      </c>
      <c r="M128" s="3">
        <v>2</v>
      </c>
      <c r="N128" s="13">
        <f t="shared" si="115"/>
        <v>14400</v>
      </c>
      <c r="O128" s="13"/>
      <c r="P128" s="13"/>
      <c r="Q128" s="13"/>
      <c r="R128" s="13"/>
      <c r="S128" s="16"/>
      <c r="T128" s="17">
        <f t="shared" si="50"/>
        <v>0</v>
      </c>
      <c r="U128" s="44">
        <f t="shared" ref="U128:U129" si="116">M128-S128</f>
        <v>2</v>
      </c>
      <c r="V128" s="44">
        <f t="shared" si="111"/>
        <v>7200</v>
      </c>
      <c r="W128" s="44">
        <f>U128*E128</f>
        <v>14400</v>
      </c>
      <c r="X128" s="45" t="s">
        <v>583</v>
      </c>
      <c r="Y128" s="45" t="s">
        <v>584</v>
      </c>
      <c r="Z128" s="45" t="s">
        <v>585</v>
      </c>
    </row>
    <row r="129" spans="1:30" ht="99" customHeight="1" x14ac:dyDescent="0.3">
      <c r="A129" s="51">
        <v>125</v>
      </c>
      <c r="B129" s="63" t="s">
        <v>192</v>
      </c>
      <c r="C129" s="61"/>
      <c r="D129" s="80" t="s">
        <v>13</v>
      </c>
      <c r="E129" s="96">
        <v>2700</v>
      </c>
      <c r="F129" s="2">
        <v>1</v>
      </c>
      <c r="G129" s="6">
        <f t="shared" si="112"/>
        <v>2700</v>
      </c>
      <c r="H129" s="3"/>
      <c r="I129" s="15"/>
      <c r="J129" s="3">
        <f t="shared" si="106"/>
        <v>0</v>
      </c>
      <c r="K129" s="3">
        <f t="shared" si="113"/>
        <v>1</v>
      </c>
      <c r="L129" s="13">
        <f t="shared" si="114"/>
        <v>2700</v>
      </c>
      <c r="M129" s="3">
        <v>1</v>
      </c>
      <c r="N129" s="13">
        <f t="shared" si="115"/>
        <v>2700</v>
      </c>
      <c r="O129" s="13"/>
      <c r="P129" s="13"/>
      <c r="Q129" s="13"/>
      <c r="R129" s="13"/>
      <c r="S129" s="16"/>
      <c r="T129" s="17">
        <f t="shared" si="50"/>
        <v>0</v>
      </c>
      <c r="U129" s="44">
        <f t="shared" si="116"/>
        <v>1</v>
      </c>
      <c r="V129" s="44">
        <f t="shared" si="111"/>
        <v>2700</v>
      </c>
      <c r="W129" s="44">
        <f>U129*E129</f>
        <v>2700</v>
      </c>
      <c r="X129" s="45" t="s">
        <v>583</v>
      </c>
      <c r="Y129" s="45" t="s">
        <v>584</v>
      </c>
      <c r="Z129" s="45" t="s">
        <v>585</v>
      </c>
    </row>
    <row r="130" spans="1:30" s="39" customFormat="1" ht="81" x14ac:dyDescent="0.25">
      <c r="A130" s="51">
        <v>126</v>
      </c>
      <c r="B130" s="95" t="s">
        <v>193</v>
      </c>
      <c r="C130" s="86"/>
      <c r="D130" s="81">
        <v>1</v>
      </c>
      <c r="E130" s="13"/>
      <c r="F130" s="2"/>
      <c r="G130" s="6">
        <f t="shared" si="112"/>
        <v>0</v>
      </c>
      <c r="H130" s="3"/>
      <c r="I130" s="15"/>
      <c r="J130" s="3">
        <f t="shared" si="106"/>
        <v>0</v>
      </c>
      <c r="K130" s="3">
        <f t="shared" si="113"/>
        <v>0</v>
      </c>
      <c r="L130" s="13">
        <f t="shared" si="114"/>
        <v>0</v>
      </c>
      <c r="M130" s="3">
        <v>1</v>
      </c>
      <c r="N130" s="13">
        <f t="shared" si="115"/>
        <v>0</v>
      </c>
      <c r="O130" s="13"/>
      <c r="P130" s="3"/>
      <c r="Q130" s="13"/>
      <c r="R130" s="13"/>
      <c r="S130" s="16">
        <v>1</v>
      </c>
      <c r="T130" s="17">
        <f t="shared" si="50"/>
        <v>0</v>
      </c>
      <c r="U130" s="36"/>
      <c r="V130" s="37"/>
      <c r="W130" s="37"/>
      <c r="X130" s="38"/>
      <c r="Y130" s="38"/>
      <c r="Z130" s="38"/>
      <c r="AA130" s="5"/>
      <c r="AB130" s="5"/>
      <c r="AC130" s="5"/>
      <c r="AD130" s="5"/>
    </row>
    <row r="131" spans="1:30" ht="75" x14ac:dyDescent="0.3">
      <c r="A131" s="51">
        <v>127</v>
      </c>
      <c r="B131" s="63" t="s">
        <v>194</v>
      </c>
      <c r="C131" s="57" t="s">
        <v>195</v>
      </c>
      <c r="D131" s="80" t="s">
        <v>13</v>
      </c>
      <c r="E131" s="26">
        <v>493809</v>
      </c>
      <c r="F131" s="25">
        <v>10</v>
      </c>
      <c r="G131" s="26">
        <f t="shared" si="112"/>
        <v>4938090</v>
      </c>
      <c r="H131" s="27"/>
      <c r="I131" s="28"/>
      <c r="J131" s="27">
        <f t="shared" si="106"/>
        <v>0</v>
      </c>
      <c r="K131" s="27">
        <f t="shared" si="113"/>
        <v>10</v>
      </c>
      <c r="L131" s="29">
        <f t="shared" si="114"/>
        <v>4938090</v>
      </c>
      <c r="M131" s="27">
        <f t="shared" si="110"/>
        <v>3</v>
      </c>
      <c r="N131" s="29">
        <f t="shared" si="115"/>
        <v>1481427</v>
      </c>
      <c r="O131" s="29"/>
      <c r="P131" s="29"/>
      <c r="Q131" s="29"/>
      <c r="R131" s="29"/>
      <c r="S131" s="27">
        <v>1</v>
      </c>
      <c r="T131" s="29">
        <f t="shared" si="50"/>
        <v>493809</v>
      </c>
      <c r="U131" s="44">
        <f t="shared" ref="U131:U136" si="117">M131-S131</f>
        <v>2</v>
      </c>
      <c r="V131" s="44">
        <f t="shared" si="111"/>
        <v>493809</v>
      </c>
      <c r="W131" s="44">
        <f t="shared" ref="W131:W136" si="118">U131*E131</f>
        <v>987618</v>
      </c>
      <c r="X131" s="45" t="s">
        <v>583</v>
      </c>
      <c r="Y131" s="45" t="s">
        <v>584</v>
      </c>
      <c r="Z131" s="45" t="s">
        <v>585</v>
      </c>
    </row>
    <row r="132" spans="1:30" ht="75" x14ac:dyDescent="0.3">
      <c r="A132" s="51">
        <v>128</v>
      </c>
      <c r="B132" s="63" t="s">
        <v>196</v>
      </c>
      <c r="C132" s="61"/>
      <c r="D132" s="80" t="s">
        <v>13</v>
      </c>
      <c r="E132" s="26">
        <v>147574</v>
      </c>
      <c r="F132" s="25">
        <v>10</v>
      </c>
      <c r="G132" s="26">
        <f t="shared" si="112"/>
        <v>1475740</v>
      </c>
      <c r="H132" s="27"/>
      <c r="I132" s="28"/>
      <c r="J132" s="27">
        <f t="shared" si="106"/>
        <v>0</v>
      </c>
      <c r="K132" s="27">
        <f t="shared" si="113"/>
        <v>10</v>
      </c>
      <c r="L132" s="29">
        <f t="shared" si="114"/>
        <v>1475740</v>
      </c>
      <c r="M132" s="27">
        <f t="shared" si="110"/>
        <v>3</v>
      </c>
      <c r="N132" s="29">
        <f t="shared" si="115"/>
        <v>442722</v>
      </c>
      <c r="O132" s="29"/>
      <c r="P132" s="29"/>
      <c r="Q132" s="29"/>
      <c r="R132" s="29"/>
      <c r="S132" s="27">
        <v>1</v>
      </c>
      <c r="T132" s="29">
        <f t="shared" si="50"/>
        <v>147574</v>
      </c>
      <c r="U132" s="44">
        <f t="shared" si="117"/>
        <v>2</v>
      </c>
      <c r="V132" s="44">
        <f t="shared" si="111"/>
        <v>147574</v>
      </c>
      <c r="W132" s="44">
        <f t="shared" si="118"/>
        <v>295148</v>
      </c>
      <c r="X132" s="45" t="s">
        <v>583</v>
      </c>
      <c r="Y132" s="45" t="s">
        <v>584</v>
      </c>
      <c r="Z132" s="45" t="s">
        <v>585</v>
      </c>
    </row>
    <row r="133" spans="1:30" ht="99" customHeight="1" x14ac:dyDescent="0.3">
      <c r="A133" s="51">
        <v>129</v>
      </c>
      <c r="B133" s="63" t="s">
        <v>197</v>
      </c>
      <c r="C133" s="57" t="s">
        <v>198</v>
      </c>
      <c r="D133" s="80" t="s">
        <v>13</v>
      </c>
      <c r="E133" s="6">
        <v>32303</v>
      </c>
      <c r="F133" s="2">
        <v>2</v>
      </c>
      <c r="G133" s="6">
        <f t="shared" si="112"/>
        <v>64606</v>
      </c>
      <c r="H133" s="3"/>
      <c r="I133" s="15"/>
      <c r="J133" s="3">
        <f t="shared" si="106"/>
        <v>0</v>
      </c>
      <c r="K133" s="3">
        <f t="shared" si="113"/>
        <v>2</v>
      </c>
      <c r="L133" s="13">
        <f t="shared" si="114"/>
        <v>64606</v>
      </c>
      <c r="M133" s="3">
        <v>1</v>
      </c>
      <c r="N133" s="13">
        <f t="shared" si="115"/>
        <v>32303</v>
      </c>
      <c r="O133" s="13"/>
      <c r="P133" s="13"/>
      <c r="Q133" s="13"/>
      <c r="R133" s="13"/>
      <c r="S133" s="16"/>
      <c r="T133" s="17">
        <f t="shared" si="50"/>
        <v>0</v>
      </c>
      <c r="U133" s="44">
        <f t="shared" si="117"/>
        <v>1</v>
      </c>
      <c r="V133" s="44">
        <f t="shared" si="111"/>
        <v>32303</v>
      </c>
      <c r="W133" s="44">
        <f t="shared" si="118"/>
        <v>32303</v>
      </c>
      <c r="X133" s="45" t="s">
        <v>583</v>
      </c>
      <c r="Y133" s="45" t="s">
        <v>584</v>
      </c>
      <c r="Z133" s="45" t="s">
        <v>585</v>
      </c>
    </row>
    <row r="134" spans="1:30" ht="101.25" x14ac:dyDescent="0.3">
      <c r="A134" s="51">
        <v>130</v>
      </c>
      <c r="B134" s="66" t="s">
        <v>199</v>
      </c>
      <c r="C134" s="57" t="s">
        <v>200</v>
      </c>
      <c r="D134" s="80" t="s">
        <v>13</v>
      </c>
      <c r="E134" s="26">
        <v>56888</v>
      </c>
      <c r="F134" s="25">
        <v>10</v>
      </c>
      <c r="G134" s="26">
        <f t="shared" si="112"/>
        <v>568880</v>
      </c>
      <c r="H134" s="27"/>
      <c r="I134" s="28"/>
      <c r="J134" s="27">
        <f t="shared" si="106"/>
        <v>0</v>
      </c>
      <c r="K134" s="27">
        <f t="shared" si="113"/>
        <v>10</v>
      </c>
      <c r="L134" s="29">
        <f t="shared" si="114"/>
        <v>568880</v>
      </c>
      <c r="M134" s="27">
        <f t="shared" si="110"/>
        <v>3</v>
      </c>
      <c r="N134" s="29">
        <f t="shared" si="115"/>
        <v>170664</v>
      </c>
      <c r="O134" s="29"/>
      <c r="P134" s="29"/>
      <c r="Q134" s="29"/>
      <c r="R134" s="29"/>
      <c r="S134" s="27">
        <v>1</v>
      </c>
      <c r="T134" s="29">
        <f t="shared" si="50"/>
        <v>56888</v>
      </c>
      <c r="U134" s="44">
        <f t="shared" si="117"/>
        <v>2</v>
      </c>
      <c r="V134" s="44">
        <f t="shared" si="111"/>
        <v>56888</v>
      </c>
      <c r="W134" s="44">
        <f t="shared" si="118"/>
        <v>113776</v>
      </c>
      <c r="X134" s="45" t="s">
        <v>583</v>
      </c>
      <c r="Y134" s="45" t="s">
        <v>584</v>
      </c>
      <c r="Z134" s="45" t="s">
        <v>585</v>
      </c>
    </row>
    <row r="135" spans="1:30" ht="99" customHeight="1" x14ac:dyDescent="0.3">
      <c r="A135" s="51">
        <v>131</v>
      </c>
      <c r="B135" s="66" t="s">
        <v>201</v>
      </c>
      <c r="C135" s="62" t="s">
        <v>202</v>
      </c>
      <c r="D135" s="80" t="s">
        <v>13</v>
      </c>
      <c r="E135" s="6">
        <v>124874</v>
      </c>
      <c r="F135" s="2">
        <v>1</v>
      </c>
      <c r="G135" s="6">
        <f t="shared" si="112"/>
        <v>124874</v>
      </c>
      <c r="H135" s="3"/>
      <c r="I135" s="15"/>
      <c r="J135" s="3">
        <f t="shared" si="106"/>
        <v>0</v>
      </c>
      <c r="K135" s="3">
        <f t="shared" si="113"/>
        <v>1</v>
      </c>
      <c r="L135" s="13">
        <f t="shared" si="114"/>
        <v>124874</v>
      </c>
      <c r="M135" s="3">
        <v>1</v>
      </c>
      <c r="N135" s="13">
        <f t="shared" si="115"/>
        <v>124874</v>
      </c>
      <c r="O135" s="13"/>
      <c r="P135" s="13"/>
      <c r="Q135" s="13"/>
      <c r="R135" s="13"/>
      <c r="S135" s="16"/>
      <c r="T135" s="17">
        <f t="shared" si="50"/>
        <v>0</v>
      </c>
      <c r="U135" s="44">
        <f t="shared" si="117"/>
        <v>1</v>
      </c>
      <c r="V135" s="44">
        <f t="shared" si="111"/>
        <v>124874</v>
      </c>
      <c r="W135" s="44">
        <f t="shared" si="118"/>
        <v>124874</v>
      </c>
      <c r="X135" s="45" t="s">
        <v>583</v>
      </c>
      <c r="Y135" s="45" t="s">
        <v>584</v>
      </c>
      <c r="Z135" s="45" t="s">
        <v>585</v>
      </c>
    </row>
    <row r="136" spans="1:30" ht="99" customHeight="1" x14ac:dyDescent="0.3">
      <c r="A136" s="51">
        <v>132</v>
      </c>
      <c r="B136" s="66" t="s">
        <v>203</v>
      </c>
      <c r="C136" s="57" t="s">
        <v>204</v>
      </c>
      <c r="D136" s="80" t="s">
        <v>13</v>
      </c>
      <c r="E136" s="6">
        <v>124874</v>
      </c>
      <c r="F136" s="2">
        <v>1</v>
      </c>
      <c r="G136" s="6">
        <f t="shared" si="112"/>
        <v>124874</v>
      </c>
      <c r="H136" s="3"/>
      <c r="I136" s="15"/>
      <c r="J136" s="3">
        <f t="shared" si="106"/>
        <v>0</v>
      </c>
      <c r="K136" s="3">
        <f t="shared" si="113"/>
        <v>1</v>
      </c>
      <c r="L136" s="13">
        <f t="shared" si="114"/>
        <v>124874</v>
      </c>
      <c r="M136" s="3">
        <v>1</v>
      </c>
      <c r="N136" s="13">
        <f t="shared" si="115"/>
        <v>124874</v>
      </c>
      <c r="O136" s="13"/>
      <c r="P136" s="13"/>
      <c r="Q136" s="13"/>
      <c r="R136" s="13"/>
      <c r="S136" s="16"/>
      <c r="T136" s="17">
        <f t="shared" ref="T136:T200" si="119">V136*S136</f>
        <v>0</v>
      </c>
      <c r="U136" s="44">
        <f t="shared" si="117"/>
        <v>1</v>
      </c>
      <c r="V136" s="44">
        <f t="shared" si="111"/>
        <v>124874</v>
      </c>
      <c r="W136" s="44">
        <f t="shared" si="118"/>
        <v>124874</v>
      </c>
      <c r="X136" s="45" t="s">
        <v>583</v>
      </c>
      <c r="Y136" s="45" t="s">
        <v>584</v>
      </c>
      <c r="Z136" s="45" t="s">
        <v>585</v>
      </c>
    </row>
    <row r="137" spans="1:30" s="39" customFormat="1" ht="58.5" customHeight="1" x14ac:dyDescent="0.25">
      <c r="A137" s="51">
        <v>133</v>
      </c>
      <c r="B137" s="95" t="s">
        <v>205</v>
      </c>
      <c r="C137" s="86"/>
      <c r="D137" s="81">
        <v>1</v>
      </c>
      <c r="E137" s="13"/>
      <c r="F137" s="2"/>
      <c r="G137" s="6">
        <f t="shared" si="112"/>
        <v>0</v>
      </c>
      <c r="H137" s="3"/>
      <c r="I137" s="15"/>
      <c r="J137" s="3">
        <f t="shared" si="106"/>
        <v>0</v>
      </c>
      <c r="K137" s="3">
        <f t="shared" si="113"/>
        <v>0</v>
      </c>
      <c r="L137" s="13">
        <f t="shared" si="114"/>
        <v>0</v>
      </c>
      <c r="M137" s="3">
        <v>1</v>
      </c>
      <c r="N137" s="13">
        <f t="shared" si="115"/>
        <v>0</v>
      </c>
      <c r="O137" s="13"/>
      <c r="P137" s="3"/>
      <c r="Q137" s="13"/>
      <c r="R137" s="13"/>
      <c r="S137" s="16">
        <v>1</v>
      </c>
      <c r="T137" s="17">
        <f t="shared" si="119"/>
        <v>0</v>
      </c>
      <c r="U137" s="36"/>
      <c r="V137" s="37"/>
      <c r="W137" s="37"/>
      <c r="X137" s="38"/>
      <c r="Y137" s="38"/>
      <c r="Z137" s="38"/>
      <c r="AA137" s="5"/>
      <c r="AB137" s="5"/>
      <c r="AC137" s="5"/>
      <c r="AD137" s="5"/>
    </row>
    <row r="138" spans="1:30" ht="99" customHeight="1" x14ac:dyDescent="0.3">
      <c r="A138" s="51">
        <v>134</v>
      </c>
      <c r="B138" s="62" t="s">
        <v>206</v>
      </c>
      <c r="C138" s="62" t="s">
        <v>206</v>
      </c>
      <c r="D138" s="97" t="s">
        <v>81</v>
      </c>
      <c r="E138" s="13">
        <v>40058</v>
      </c>
      <c r="F138" s="2">
        <v>1</v>
      </c>
      <c r="G138" s="6">
        <f t="shared" si="112"/>
        <v>40058</v>
      </c>
      <c r="H138" s="3"/>
      <c r="I138" s="15"/>
      <c r="J138" s="3">
        <f t="shared" si="106"/>
        <v>0</v>
      </c>
      <c r="K138" s="3">
        <f t="shared" si="113"/>
        <v>1</v>
      </c>
      <c r="L138" s="13">
        <f t="shared" si="114"/>
        <v>40058</v>
      </c>
      <c r="M138" s="3">
        <v>1</v>
      </c>
      <c r="N138" s="13">
        <f t="shared" si="115"/>
        <v>40058</v>
      </c>
      <c r="O138" s="13"/>
      <c r="P138" s="13"/>
      <c r="Q138" s="13"/>
      <c r="R138" s="13"/>
      <c r="S138" s="16"/>
      <c r="T138" s="17">
        <f t="shared" si="119"/>
        <v>0</v>
      </c>
      <c r="U138" s="44">
        <f t="shared" ref="U138:U144" si="120">M138-S138</f>
        <v>1</v>
      </c>
      <c r="V138" s="44">
        <f t="shared" si="111"/>
        <v>40058</v>
      </c>
      <c r="W138" s="44">
        <f t="shared" ref="W138:W144" si="121">U138*E138</f>
        <v>40058</v>
      </c>
      <c r="X138" s="45" t="s">
        <v>583</v>
      </c>
      <c r="Y138" s="45" t="s">
        <v>584</v>
      </c>
      <c r="Z138" s="45" t="s">
        <v>585</v>
      </c>
    </row>
    <row r="139" spans="1:30" ht="99" customHeight="1" x14ac:dyDescent="0.3">
      <c r="A139" s="51">
        <v>135</v>
      </c>
      <c r="B139" s="62" t="s">
        <v>207</v>
      </c>
      <c r="C139" s="62" t="s">
        <v>207</v>
      </c>
      <c r="D139" s="97" t="s">
        <v>81</v>
      </c>
      <c r="E139" s="13">
        <v>36636</v>
      </c>
      <c r="F139" s="2">
        <v>1</v>
      </c>
      <c r="G139" s="6">
        <f t="shared" si="112"/>
        <v>36636</v>
      </c>
      <c r="H139" s="3"/>
      <c r="I139" s="15"/>
      <c r="J139" s="3">
        <f t="shared" si="106"/>
        <v>0</v>
      </c>
      <c r="K139" s="3">
        <f t="shared" si="113"/>
        <v>1</v>
      </c>
      <c r="L139" s="13">
        <f t="shared" si="114"/>
        <v>36636</v>
      </c>
      <c r="M139" s="3">
        <v>1</v>
      </c>
      <c r="N139" s="13">
        <f t="shared" si="115"/>
        <v>36636</v>
      </c>
      <c r="O139" s="13"/>
      <c r="P139" s="13"/>
      <c r="Q139" s="13"/>
      <c r="R139" s="13"/>
      <c r="S139" s="16"/>
      <c r="T139" s="17">
        <f t="shared" si="119"/>
        <v>0</v>
      </c>
      <c r="U139" s="44">
        <f t="shared" si="120"/>
        <v>1</v>
      </c>
      <c r="V139" s="44">
        <f t="shared" si="111"/>
        <v>36636</v>
      </c>
      <c r="W139" s="44">
        <f t="shared" si="121"/>
        <v>36636</v>
      </c>
      <c r="X139" s="45" t="s">
        <v>583</v>
      </c>
      <c r="Y139" s="45" t="s">
        <v>584</v>
      </c>
      <c r="Z139" s="45" t="s">
        <v>585</v>
      </c>
    </row>
    <row r="140" spans="1:30" ht="99" customHeight="1" x14ac:dyDescent="0.3">
      <c r="A140" s="51">
        <v>136</v>
      </c>
      <c r="B140" s="62" t="s">
        <v>208</v>
      </c>
      <c r="C140" s="62" t="s">
        <v>209</v>
      </c>
      <c r="D140" s="97" t="s">
        <v>81</v>
      </c>
      <c r="E140" s="13">
        <v>40058</v>
      </c>
      <c r="F140" s="2">
        <v>1</v>
      </c>
      <c r="G140" s="6">
        <f t="shared" si="112"/>
        <v>40058</v>
      </c>
      <c r="H140" s="3"/>
      <c r="I140" s="15"/>
      <c r="J140" s="3">
        <f t="shared" si="106"/>
        <v>0</v>
      </c>
      <c r="K140" s="3">
        <f t="shared" si="113"/>
        <v>1</v>
      </c>
      <c r="L140" s="13">
        <f t="shared" si="114"/>
        <v>40058</v>
      </c>
      <c r="M140" s="3">
        <v>1</v>
      </c>
      <c r="N140" s="13">
        <f t="shared" si="115"/>
        <v>40058</v>
      </c>
      <c r="O140" s="13"/>
      <c r="P140" s="13"/>
      <c r="Q140" s="13"/>
      <c r="R140" s="13"/>
      <c r="S140" s="16"/>
      <c r="T140" s="17">
        <f t="shared" si="119"/>
        <v>0</v>
      </c>
      <c r="U140" s="44">
        <f t="shared" si="120"/>
        <v>1</v>
      </c>
      <c r="V140" s="44">
        <f t="shared" si="111"/>
        <v>40058</v>
      </c>
      <c r="W140" s="44">
        <f t="shared" si="121"/>
        <v>40058</v>
      </c>
      <c r="X140" s="45" t="s">
        <v>583</v>
      </c>
      <c r="Y140" s="45" t="s">
        <v>584</v>
      </c>
      <c r="Z140" s="45" t="s">
        <v>585</v>
      </c>
    </row>
    <row r="141" spans="1:30" ht="99" customHeight="1" x14ac:dyDescent="0.3">
      <c r="A141" s="51">
        <v>137</v>
      </c>
      <c r="B141" s="62" t="s">
        <v>210</v>
      </c>
      <c r="C141" s="62" t="s">
        <v>210</v>
      </c>
      <c r="D141" s="97" t="s">
        <v>211</v>
      </c>
      <c r="E141" s="13">
        <v>41207</v>
      </c>
      <c r="F141" s="2">
        <v>1</v>
      </c>
      <c r="G141" s="6">
        <f t="shared" si="112"/>
        <v>41207</v>
      </c>
      <c r="H141" s="3"/>
      <c r="I141" s="15"/>
      <c r="J141" s="3">
        <f t="shared" si="106"/>
        <v>0</v>
      </c>
      <c r="K141" s="3">
        <f t="shared" si="113"/>
        <v>1</v>
      </c>
      <c r="L141" s="13">
        <f t="shared" si="114"/>
        <v>41207</v>
      </c>
      <c r="M141" s="3">
        <v>1</v>
      </c>
      <c r="N141" s="13">
        <f t="shared" si="115"/>
        <v>41207</v>
      </c>
      <c r="O141" s="13"/>
      <c r="P141" s="13"/>
      <c r="Q141" s="13"/>
      <c r="R141" s="13"/>
      <c r="S141" s="16"/>
      <c r="T141" s="17">
        <f t="shared" si="119"/>
        <v>0</v>
      </c>
      <c r="U141" s="44">
        <f t="shared" si="120"/>
        <v>1</v>
      </c>
      <c r="V141" s="44">
        <f t="shared" si="111"/>
        <v>41207</v>
      </c>
      <c r="W141" s="44">
        <f t="shared" si="121"/>
        <v>41207</v>
      </c>
      <c r="X141" s="45" t="s">
        <v>583</v>
      </c>
      <c r="Y141" s="45" t="s">
        <v>584</v>
      </c>
      <c r="Z141" s="45" t="s">
        <v>585</v>
      </c>
    </row>
    <row r="142" spans="1:30" ht="99" customHeight="1" x14ac:dyDescent="0.3">
      <c r="A142" s="51">
        <v>138</v>
      </c>
      <c r="B142" s="62" t="s">
        <v>212</v>
      </c>
      <c r="C142" s="62" t="s">
        <v>213</v>
      </c>
      <c r="D142" s="97" t="s">
        <v>81</v>
      </c>
      <c r="E142" s="13">
        <v>9169</v>
      </c>
      <c r="F142" s="2">
        <v>1</v>
      </c>
      <c r="G142" s="6">
        <f t="shared" si="112"/>
        <v>9169</v>
      </c>
      <c r="H142" s="3"/>
      <c r="I142" s="15"/>
      <c r="J142" s="3">
        <f t="shared" si="106"/>
        <v>0</v>
      </c>
      <c r="K142" s="3">
        <f t="shared" si="113"/>
        <v>1</v>
      </c>
      <c r="L142" s="13">
        <f t="shared" si="114"/>
        <v>9169</v>
      </c>
      <c r="M142" s="3">
        <v>1</v>
      </c>
      <c r="N142" s="13">
        <f t="shared" si="115"/>
        <v>9169</v>
      </c>
      <c r="O142" s="13"/>
      <c r="P142" s="13"/>
      <c r="Q142" s="13"/>
      <c r="R142" s="13"/>
      <c r="S142" s="16"/>
      <c r="T142" s="17">
        <f t="shared" si="119"/>
        <v>0</v>
      </c>
      <c r="U142" s="44">
        <f t="shared" si="120"/>
        <v>1</v>
      </c>
      <c r="V142" s="44">
        <f t="shared" si="111"/>
        <v>9169</v>
      </c>
      <c r="W142" s="44">
        <f t="shared" si="121"/>
        <v>9169</v>
      </c>
      <c r="X142" s="45" t="s">
        <v>583</v>
      </c>
      <c r="Y142" s="45" t="s">
        <v>584</v>
      </c>
      <c r="Z142" s="45" t="s">
        <v>585</v>
      </c>
    </row>
    <row r="143" spans="1:30" ht="99" customHeight="1" x14ac:dyDescent="0.3">
      <c r="A143" s="51">
        <v>139</v>
      </c>
      <c r="B143" s="62" t="s">
        <v>214</v>
      </c>
      <c r="C143" s="62" t="s">
        <v>215</v>
      </c>
      <c r="D143" s="97" t="s">
        <v>216</v>
      </c>
      <c r="E143" s="13">
        <v>91641</v>
      </c>
      <c r="F143" s="2">
        <v>2</v>
      </c>
      <c r="G143" s="6">
        <f t="shared" si="112"/>
        <v>183282</v>
      </c>
      <c r="H143" s="3"/>
      <c r="I143" s="15"/>
      <c r="J143" s="3">
        <f t="shared" si="106"/>
        <v>0</v>
      </c>
      <c r="K143" s="3">
        <f t="shared" si="113"/>
        <v>2</v>
      </c>
      <c r="L143" s="13">
        <f t="shared" si="114"/>
        <v>183282</v>
      </c>
      <c r="M143" s="3">
        <v>1</v>
      </c>
      <c r="N143" s="13">
        <f t="shared" si="115"/>
        <v>91641</v>
      </c>
      <c r="O143" s="13"/>
      <c r="P143" s="13"/>
      <c r="Q143" s="13"/>
      <c r="R143" s="13"/>
      <c r="S143" s="16"/>
      <c r="T143" s="17">
        <f t="shared" si="119"/>
        <v>0</v>
      </c>
      <c r="U143" s="44">
        <f t="shared" si="120"/>
        <v>1</v>
      </c>
      <c r="V143" s="44">
        <f t="shared" si="111"/>
        <v>91641</v>
      </c>
      <c r="W143" s="44">
        <f t="shared" si="121"/>
        <v>91641</v>
      </c>
      <c r="X143" s="45" t="s">
        <v>583</v>
      </c>
      <c r="Y143" s="45" t="s">
        <v>584</v>
      </c>
      <c r="Z143" s="45" t="s">
        <v>585</v>
      </c>
    </row>
    <row r="144" spans="1:30" ht="99" customHeight="1" x14ac:dyDescent="0.3">
      <c r="A144" s="51">
        <v>140</v>
      </c>
      <c r="B144" s="62" t="s">
        <v>217</v>
      </c>
      <c r="C144" s="62" t="s">
        <v>218</v>
      </c>
      <c r="D144" s="97" t="s">
        <v>216</v>
      </c>
      <c r="E144" s="13">
        <v>672680</v>
      </c>
      <c r="F144" s="2">
        <v>2</v>
      </c>
      <c r="G144" s="6">
        <f t="shared" si="112"/>
        <v>1345360</v>
      </c>
      <c r="H144" s="3"/>
      <c r="I144" s="15"/>
      <c r="J144" s="3">
        <f t="shared" si="106"/>
        <v>0</v>
      </c>
      <c r="K144" s="3">
        <f t="shared" si="113"/>
        <v>2</v>
      </c>
      <c r="L144" s="13">
        <f t="shared" si="114"/>
        <v>1345360</v>
      </c>
      <c r="M144" s="3">
        <v>1</v>
      </c>
      <c r="N144" s="13">
        <f t="shared" si="115"/>
        <v>672680</v>
      </c>
      <c r="O144" s="13"/>
      <c r="P144" s="13"/>
      <c r="Q144" s="13"/>
      <c r="R144" s="13"/>
      <c r="S144" s="16"/>
      <c r="T144" s="17">
        <f t="shared" si="119"/>
        <v>0</v>
      </c>
      <c r="U144" s="44">
        <f t="shared" si="120"/>
        <v>1</v>
      </c>
      <c r="V144" s="44">
        <f t="shared" si="111"/>
        <v>672680</v>
      </c>
      <c r="W144" s="44">
        <f t="shared" si="121"/>
        <v>672680</v>
      </c>
      <c r="X144" s="45" t="s">
        <v>583</v>
      </c>
      <c r="Y144" s="45" t="s">
        <v>584</v>
      </c>
      <c r="Z144" s="45" t="s">
        <v>585</v>
      </c>
    </row>
    <row r="145" spans="1:26" ht="99" customHeight="1" x14ac:dyDescent="0.3">
      <c r="A145" s="51">
        <v>141</v>
      </c>
      <c r="B145" s="62" t="s">
        <v>219</v>
      </c>
      <c r="C145" s="62" t="s">
        <v>220</v>
      </c>
      <c r="D145" s="97" t="s">
        <v>216</v>
      </c>
      <c r="E145" s="13">
        <v>672680</v>
      </c>
      <c r="F145" s="2">
        <v>2</v>
      </c>
      <c r="G145" s="6">
        <f t="shared" si="112"/>
        <v>1345360</v>
      </c>
      <c r="H145" s="3"/>
      <c r="I145" s="15"/>
      <c r="J145" s="3">
        <f t="shared" si="106"/>
        <v>0</v>
      </c>
      <c r="K145" s="3">
        <f t="shared" si="113"/>
        <v>2</v>
      </c>
      <c r="L145" s="13">
        <f t="shared" si="114"/>
        <v>1345360</v>
      </c>
      <c r="M145" s="3">
        <v>1</v>
      </c>
      <c r="N145" s="13">
        <f t="shared" si="115"/>
        <v>672680</v>
      </c>
      <c r="O145" s="13"/>
      <c r="P145" s="13"/>
      <c r="Q145" s="13"/>
      <c r="R145" s="13"/>
      <c r="S145" s="16"/>
      <c r="T145" s="17">
        <f t="shared" si="119"/>
        <v>0</v>
      </c>
      <c r="U145" s="44">
        <f t="shared" ref="U145:U171" si="122">M145-S145</f>
        <v>1</v>
      </c>
      <c r="V145" s="44">
        <f t="shared" si="111"/>
        <v>672680</v>
      </c>
      <c r="W145" s="44">
        <f t="shared" ref="W145:W171" si="123">U145*E145</f>
        <v>672680</v>
      </c>
      <c r="X145" s="45" t="s">
        <v>583</v>
      </c>
      <c r="Y145" s="45" t="s">
        <v>584</v>
      </c>
      <c r="Z145" s="45" t="s">
        <v>585</v>
      </c>
    </row>
    <row r="146" spans="1:26" ht="99" customHeight="1" x14ac:dyDescent="0.3">
      <c r="A146" s="51">
        <v>142</v>
      </c>
      <c r="B146" s="62" t="s">
        <v>221</v>
      </c>
      <c r="C146" s="62" t="s">
        <v>222</v>
      </c>
      <c r="D146" s="97" t="s">
        <v>216</v>
      </c>
      <c r="E146" s="13">
        <v>672680</v>
      </c>
      <c r="F146" s="2">
        <v>2</v>
      </c>
      <c r="G146" s="6">
        <f t="shared" si="112"/>
        <v>1345360</v>
      </c>
      <c r="H146" s="3"/>
      <c r="I146" s="15"/>
      <c r="J146" s="3">
        <f t="shared" si="106"/>
        <v>0</v>
      </c>
      <c r="K146" s="3">
        <f t="shared" si="113"/>
        <v>2</v>
      </c>
      <c r="L146" s="13">
        <f t="shared" si="114"/>
        <v>1345360</v>
      </c>
      <c r="M146" s="3">
        <v>1</v>
      </c>
      <c r="N146" s="13">
        <f t="shared" si="115"/>
        <v>672680</v>
      </c>
      <c r="O146" s="13"/>
      <c r="P146" s="13"/>
      <c r="Q146" s="13"/>
      <c r="R146" s="13"/>
      <c r="S146" s="16"/>
      <c r="T146" s="17">
        <f t="shared" si="119"/>
        <v>0</v>
      </c>
      <c r="U146" s="44">
        <f t="shared" si="122"/>
        <v>1</v>
      </c>
      <c r="V146" s="44">
        <f t="shared" si="111"/>
        <v>672680</v>
      </c>
      <c r="W146" s="44">
        <f t="shared" si="123"/>
        <v>672680</v>
      </c>
      <c r="X146" s="45" t="s">
        <v>583</v>
      </c>
      <c r="Y146" s="45" t="s">
        <v>584</v>
      </c>
      <c r="Z146" s="45" t="s">
        <v>585</v>
      </c>
    </row>
    <row r="147" spans="1:26" ht="99" customHeight="1" x14ac:dyDescent="0.3">
      <c r="A147" s="51">
        <v>143</v>
      </c>
      <c r="B147" s="62" t="s">
        <v>223</v>
      </c>
      <c r="C147" s="62" t="s">
        <v>224</v>
      </c>
      <c r="D147" s="97" t="s">
        <v>216</v>
      </c>
      <c r="E147" s="13">
        <v>409029</v>
      </c>
      <c r="F147" s="2">
        <v>2</v>
      </c>
      <c r="G147" s="6">
        <f t="shared" si="112"/>
        <v>818058</v>
      </c>
      <c r="H147" s="3"/>
      <c r="I147" s="15"/>
      <c r="J147" s="3">
        <f t="shared" ref="J147:J180" si="124">H147*I147</f>
        <v>0</v>
      </c>
      <c r="K147" s="3">
        <f t="shared" si="113"/>
        <v>2</v>
      </c>
      <c r="L147" s="13">
        <f t="shared" si="114"/>
        <v>818058</v>
      </c>
      <c r="M147" s="3">
        <v>1</v>
      </c>
      <c r="N147" s="13">
        <f t="shared" si="115"/>
        <v>409029</v>
      </c>
      <c r="O147" s="13"/>
      <c r="P147" s="13"/>
      <c r="Q147" s="13"/>
      <c r="R147" s="13"/>
      <c r="S147" s="16"/>
      <c r="T147" s="17">
        <f t="shared" si="119"/>
        <v>0</v>
      </c>
      <c r="U147" s="44">
        <f t="shared" si="122"/>
        <v>1</v>
      </c>
      <c r="V147" s="44">
        <f t="shared" si="111"/>
        <v>409029</v>
      </c>
      <c r="W147" s="44">
        <f t="shared" si="123"/>
        <v>409029</v>
      </c>
      <c r="X147" s="45" t="s">
        <v>583</v>
      </c>
      <c r="Y147" s="45" t="s">
        <v>584</v>
      </c>
      <c r="Z147" s="45" t="s">
        <v>585</v>
      </c>
    </row>
    <row r="148" spans="1:26" ht="99" customHeight="1" x14ac:dyDescent="0.3">
      <c r="A148" s="51">
        <v>144</v>
      </c>
      <c r="B148" s="62" t="s">
        <v>225</v>
      </c>
      <c r="C148" s="62" t="s">
        <v>226</v>
      </c>
      <c r="D148" s="97" t="s">
        <v>216</v>
      </c>
      <c r="E148" s="13">
        <v>409029</v>
      </c>
      <c r="F148" s="2">
        <v>2</v>
      </c>
      <c r="G148" s="6">
        <f t="shared" si="112"/>
        <v>818058</v>
      </c>
      <c r="H148" s="3"/>
      <c r="I148" s="15"/>
      <c r="J148" s="3">
        <f t="shared" si="124"/>
        <v>0</v>
      </c>
      <c r="K148" s="3">
        <f t="shared" si="113"/>
        <v>2</v>
      </c>
      <c r="L148" s="13">
        <f t="shared" si="114"/>
        <v>818058</v>
      </c>
      <c r="M148" s="3">
        <v>1</v>
      </c>
      <c r="N148" s="13">
        <f t="shared" si="115"/>
        <v>409029</v>
      </c>
      <c r="O148" s="13"/>
      <c r="P148" s="13"/>
      <c r="Q148" s="13"/>
      <c r="R148" s="13"/>
      <c r="S148" s="16"/>
      <c r="T148" s="17">
        <f t="shared" si="119"/>
        <v>0</v>
      </c>
      <c r="U148" s="44">
        <f t="shared" si="122"/>
        <v>1</v>
      </c>
      <c r="V148" s="44">
        <f t="shared" si="111"/>
        <v>409029</v>
      </c>
      <c r="W148" s="44">
        <f t="shared" si="123"/>
        <v>409029</v>
      </c>
      <c r="X148" s="45" t="s">
        <v>583</v>
      </c>
      <c r="Y148" s="45" t="s">
        <v>584</v>
      </c>
      <c r="Z148" s="45" t="s">
        <v>585</v>
      </c>
    </row>
    <row r="149" spans="1:26" ht="99" customHeight="1" x14ac:dyDescent="0.3">
      <c r="A149" s="51">
        <v>145</v>
      </c>
      <c r="B149" s="62" t="s">
        <v>227</v>
      </c>
      <c r="C149" s="62" t="s">
        <v>228</v>
      </c>
      <c r="D149" s="97" t="s">
        <v>216</v>
      </c>
      <c r="E149" s="13">
        <v>231336</v>
      </c>
      <c r="F149" s="2">
        <v>5</v>
      </c>
      <c r="G149" s="6">
        <f t="shared" si="112"/>
        <v>1156680</v>
      </c>
      <c r="H149" s="3">
        <v>2</v>
      </c>
      <c r="I149" s="15">
        <v>230446</v>
      </c>
      <c r="J149" s="3">
        <f t="shared" si="124"/>
        <v>460892</v>
      </c>
      <c r="K149" s="3">
        <f t="shared" si="113"/>
        <v>3</v>
      </c>
      <c r="L149" s="13">
        <f t="shared" si="114"/>
        <v>695788</v>
      </c>
      <c r="M149" s="3">
        <v>1</v>
      </c>
      <c r="N149" s="13">
        <f t="shared" si="115"/>
        <v>231336</v>
      </c>
      <c r="O149" s="13"/>
      <c r="P149" s="13"/>
      <c r="Q149" s="13"/>
      <c r="R149" s="13"/>
      <c r="S149" s="16">
        <v>0</v>
      </c>
      <c r="T149" s="17">
        <f t="shared" si="119"/>
        <v>0</v>
      </c>
      <c r="U149" s="44">
        <f t="shared" si="122"/>
        <v>1</v>
      </c>
      <c r="V149" s="44">
        <f t="shared" si="111"/>
        <v>231336</v>
      </c>
      <c r="W149" s="44">
        <f t="shared" si="123"/>
        <v>231336</v>
      </c>
      <c r="X149" s="45" t="s">
        <v>583</v>
      </c>
      <c r="Y149" s="45" t="s">
        <v>584</v>
      </c>
      <c r="Z149" s="45" t="s">
        <v>585</v>
      </c>
    </row>
    <row r="150" spans="1:26" ht="99" customHeight="1" x14ac:dyDescent="0.3">
      <c r="A150" s="51">
        <v>146</v>
      </c>
      <c r="B150" s="62" t="s">
        <v>229</v>
      </c>
      <c r="C150" s="62" t="s">
        <v>230</v>
      </c>
      <c r="D150" s="97" t="s">
        <v>216</v>
      </c>
      <c r="E150" s="13">
        <v>231336</v>
      </c>
      <c r="F150" s="2">
        <v>5</v>
      </c>
      <c r="G150" s="6">
        <f t="shared" si="112"/>
        <v>1156680</v>
      </c>
      <c r="H150" s="3">
        <v>2</v>
      </c>
      <c r="I150" s="15">
        <v>230446</v>
      </c>
      <c r="J150" s="3">
        <f t="shared" si="124"/>
        <v>460892</v>
      </c>
      <c r="K150" s="3">
        <f t="shared" si="113"/>
        <v>3</v>
      </c>
      <c r="L150" s="13">
        <f t="shared" si="114"/>
        <v>695788</v>
      </c>
      <c r="M150" s="3">
        <v>1</v>
      </c>
      <c r="N150" s="13">
        <f t="shared" si="115"/>
        <v>231336</v>
      </c>
      <c r="O150" s="13"/>
      <c r="P150" s="13"/>
      <c r="Q150" s="13"/>
      <c r="R150" s="13"/>
      <c r="S150" s="16">
        <v>0</v>
      </c>
      <c r="T150" s="17">
        <f t="shared" si="119"/>
        <v>0</v>
      </c>
      <c r="U150" s="44">
        <f t="shared" si="122"/>
        <v>1</v>
      </c>
      <c r="V150" s="44">
        <f t="shared" si="111"/>
        <v>231336</v>
      </c>
      <c r="W150" s="44">
        <f t="shared" si="123"/>
        <v>231336</v>
      </c>
      <c r="X150" s="45" t="s">
        <v>583</v>
      </c>
      <c r="Y150" s="45" t="s">
        <v>584</v>
      </c>
      <c r="Z150" s="45" t="s">
        <v>585</v>
      </c>
    </row>
    <row r="151" spans="1:26" ht="99" customHeight="1" x14ac:dyDescent="0.3">
      <c r="A151" s="51">
        <v>147</v>
      </c>
      <c r="B151" s="63" t="s">
        <v>231</v>
      </c>
      <c r="C151" s="63"/>
      <c r="D151" s="97" t="s">
        <v>8</v>
      </c>
      <c r="E151" s="13">
        <v>1431854</v>
      </c>
      <c r="F151" s="2">
        <v>1</v>
      </c>
      <c r="G151" s="6">
        <f t="shared" si="112"/>
        <v>1431854</v>
      </c>
      <c r="H151" s="3"/>
      <c r="I151" s="15"/>
      <c r="J151" s="3">
        <f t="shared" si="124"/>
        <v>0</v>
      </c>
      <c r="K151" s="3">
        <f t="shared" si="113"/>
        <v>1</v>
      </c>
      <c r="L151" s="13">
        <f t="shared" si="114"/>
        <v>1431854</v>
      </c>
      <c r="M151" s="3">
        <v>1</v>
      </c>
      <c r="N151" s="13">
        <f t="shared" si="115"/>
        <v>1431854</v>
      </c>
      <c r="O151" s="13"/>
      <c r="P151" s="13"/>
      <c r="Q151" s="13"/>
      <c r="R151" s="13"/>
      <c r="S151" s="16"/>
      <c r="T151" s="17">
        <f t="shared" si="119"/>
        <v>0</v>
      </c>
      <c r="U151" s="44">
        <f t="shared" si="122"/>
        <v>1</v>
      </c>
      <c r="V151" s="44">
        <f t="shared" si="111"/>
        <v>1431854</v>
      </c>
      <c r="W151" s="44">
        <f t="shared" si="123"/>
        <v>1431854</v>
      </c>
      <c r="X151" s="45" t="s">
        <v>583</v>
      </c>
      <c r="Y151" s="45" t="s">
        <v>584</v>
      </c>
      <c r="Z151" s="45" t="s">
        <v>585</v>
      </c>
    </row>
    <row r="152" spans="1:26" ht="99" customHeight="1" x14ac:dyDescent="0.3">
      <c r="A152" s="51">
        <v>148</v>
      </c>
      <c r="B152" s="63" t="s">
        <v>232</v>
      </c>
      <c r="C152" s="63"/>
      <c r="D152" s="97" t="s">
        <v>8</v>
      </c>
      <c r="E152" s="13">
        <v>1431854</v>
      </c>
      <c r="F152" s="2">
        <v>1</v>
      </c>
      <c r="G152" s="6">
        <f t="shared" si="112"/>
        <v>1431854</v>
      </c>
      <c r="H152" s="3"/>
      <c r="I152" s="15"/>
      <c r="J152" s="3">
        <f t="shared" si="124"/>
        <v>0</v>
      </c>
      <c r="K152" s="3">
        <f t="shared" si="113"/>
        <v>1</v>
      </c>
      <c r="L152" s="13">
        <f t="shared" si="114"/>
        <v>1431854</v>
      </c>
      <c r="M152" s="3">
        <v>1</v>
      </c>
      <c r="N152" s="13">
        <f t="shared" si="115"/>
        <v>1431854</v>
      </c>
      <c r="O152" s="13"/>
      <c r="P152" s="13"/>
      <c r="Q152" s="13"/>
      <c r="R152" s="13"/>
      <c r="S152" s="16"/>
      <c r="T152" s="17">
        <f t="shared" si="119"/>
        <v>0</v>
      </c>
      <c r="U152" s="44">
        <f t="shared" si="122"/>
        <v>1</v>
      </c>
      <c r="V152" s="44">
        <f t="shared" si="111"/>
        <v>1431854</v>
      </c>
      <c r="W152" s="44">
        <f t="shared" si="123"/>
        <v>1431854</v>
      </c>
      <c r="X152" s="45" t="s">
        <v>583</v>
      </c>
      <c r="Y152" s="45" t="s">
        <v>584</v>
      </c>
      <c r="Z152" s="45" t="s">
        <v>585</v>
      </c>
    </row>
    <row r="153" spans="1:26" ht="99" customHeight="1" x14ac:dyDescent="0.3">
      <c r="A153" s="51">
        <v>149</v>
      </c>
      <c r="B153" s="63" t="s">
        <v>233</v>
      </c>
      <c r="C153" s="63"/>
      <c r="D153" s="97" t="s">
        <v>8</v>
      </c>
      <c r="E153" s="13">
        <v>1431854</v>
      </c>
      <c r="F153" s="2">
        <v>1</v>
      </c>
      <c r="G153" s="6">
        <f t="shared" si="112"/>
        <v>1431854</v>
      </c>
      <c r="H153" s="3"/>
      <c r="I153" s="15"/>
      <c r="J153" s="3">
        <f t="shared" si="124"/>
        <v>0</v>
      </c>
      <c r="K153" s="3">
        <f t="shared" si="113"/>
        <v>1</v>
      </c>
      <c r="L153" s="13">
        <f t="shared" si="114"/>
        <v>1431854</v>
      </c>
      <c r="M153" s="3">
        <v>1</v>
      </c>
      <c r="N153" s="13">
        <f t="shared" si="115"/>
        <v>1431854</v>
      </c>
      <c r="O153" s="13"/>
      <c r="P153" s="13"/>
      <c r="Q153" s="13"/>
      <c r="R153" s="13"/>
      <c r="S153" s="16"/>
      <c r="T153" s="17">
        <f t="shared" si="119"/>
        <v>0</v>
      </c>
      <c r="U153" s="44">
        <f t="shared" si="122"/>
        <v>1</v>
      </c>
      <c r="V153" s="44">
        <f t="shared" si="111"/>
        <v>1431854</v>
      </c>
      <c r="W153" s="44">
        <f t="shared" si="123"/>
        <v>1431854</v>
      </c>
      <c r="X153" s="45" t="s">
        <v>583</v>
      </c>
      <c r="Y153" s="45" t="s">
        <v>584</v>
      </c>
      <c r="Z153" s="45" t="s">
        <v>585</v>
      </c>
    </row>
    <row r="154" spans="1:26" ht="99" customHeight="1" x14ac:dyDescent="0.3">
      <c r="A154" s="51">
        <v>150</v>
      </c>
      <c r="B154" s="63" t="s">
        <v>234</v>
      </c>
      <c r="C154" s="63"/>
      <c r="D154" s="97" t="s">
        <v>8</v>
      </c>
      <c r="E154" s="13">
        <v>557298</v>
      </c>
      <c r="F154" s="2">
        <v>1</v>
      </c>
      <c r="G154" s="6">
        <f t="shared" si="112"/>
        <v>557298</v>
      </c>
      <c r="H154" s="3"/>
      <c r="I154" s="15"/>
      <c r="J154" s="3">
        <f t="shared" si="124"/>
        <v>0</v>
      </c>
      <c r="K154" s="3">
        <f t="shared" si="113"/>
        <v>1</v>
      </c>
      <c r="L154" s="13">
        <f t="shared" si="114"/>
        <v>557298</v>
      </c>
      <c r="M154" s="3">
        <v>1</v>
      </c>
      <c r="N154" s="13">
        <f t="shared" si="115"/>
        <v>557298</v>
      </c>
      <c r="O154" s="13"/>
      <c r="P154" s="13"/>
      <c r="Q154" s="13"/>
      <c r="R154" s="13"/>
      <c r="S154" s="16"/>
      <c r="T154" s="17">
        <f t="shared" si="119"/>
        <v>0</v>
      </c>
      <c r="U154" s="44">
        <f t="shared" si="122"/>
        <v>1</v>
      </c>
      <c r="V154" s="44">
        <f t="shared" si="111"/>
        <v>557298</v>
      </c>
      <c r="W154" s="44">
        <f t="shared" si="123"/>
        <v>557298</v>
      </c>
      <c r="X154" s="45" t="s">
        <v>583</v>
      </c>
      <c r="Y154" s="45" t="s">
        <v>584</v>
      </c>
      <c r="Z154" s="45" t="s">
        <v>585</v>
      </c>
    </row>
    <row r="155" spans="1:26" ht="99" customHeight="1" x14ac:dyDescent="0.3">
      <c r="A155" s="51">
        <v>151</v>
      </c>
      <c r="B155" s="63" t="s">
        <v>235</v>
      </c>
      <c r="C155" s="63"/>
      <c r="D155" s="97" t="s">
        <v>8</v>
      </c>
      <c r="E155" s="13">
        <v>853499</v>
      </c>
      <c r="F155" s="2">
        <v>1</v>
      </c>
      <c r="G155" s="6">
        <f t="shared" si="112"/>
        <v>853499</v>
      </c>
      <c r="H155" s="3"/>
      <c r="I155" s="15"/>
      <c r="J155" s="3">
        <f t="shared" si="124"/>
        <v>0</v>
      </c>
      <c r="K155" s="3">
        <f t="shared" si="113"/>
        <v>1</v>
      </c>
      <c r="L155" s="13">
        <f t="shared" si="114"/>
        <v>853499</v>
      </c>
      <c r="M155" s="3">
        <v>1</v>
      </c>
      <c r="N155" s="13">
        <f t="shared" si="115"/>
        <v>853499</v>
      </c>
      <c r="O155" s="13"/>
      <c r="P155" s="13"/>
      <c r="Q155" s="13"/>
      <c r="R155" s="13"/>
      <c r="S155" s="16"/>
      <c r="T155" s="17">
        <f t="shared" si="119"/>
        <v>0</v>
      </c>
      <c r="U155" s="44">
        <f t="shared" si="122"/>
        <v>1</v>
      </c>
      <c r="V155" s="44">
        <f t="shared" si="111"/>
        <v>853499</v>
      </c>
      <c r="W155" s="44">
        <f t="shared" si="123"/>
        <v>853499</v>
      </c>
      <c r="X155" s="45" t="s">
        <v>583</v>
      </c>
      <c r="Y155" s="45" t="s">
        <v>584</v>
      </c>
      <c r="Z155" s="45" t="s">
        <v>585</v>
      </c>
    </row>
    <row r="156" spans="1:26" ht="99" customHeight="1" x14ac:dyDescent="0.3">
      <c r="A156" s="51">
        <v>152</v>
      </c>
      <c r="B156" s="63" t="s">
        <v>236</v>
      </c>
      <c r="C156" s="63"/>
      <c r="D156" s="97" t="s">
        <v>8</v>
      </c>
      <c r="E156" s="13">
        <v>853499</v>
      </c>
      <c r="F156" s="2">
        <v>1</v>
      </c>
      <c r="G156" s="6">
        <f t="shared" si="112"/>
        <v>853499</v>
      </c>
      <c r="H156" s="3"/>
      <c r="I156" s="15"/>
      <c r="J156" s="3">
        <f t="shared" si="124"/>
        <v>0</v>
      </c>
      <c r="K156" s="3">
        <f t="shared" si="113"/>
        <v>1</v>
      </c>
      <c r="L156" s="13">
        <f t="shared" si="114"/>
        <v>853499</v>
      </c>
      <c r="M156" s="3">
        <v>1</v>
      </c>
      <c r="N156" s="13">
        <f t="shared" si="115"/>
        <v>853499</v>
      </c>
      <c r="O156" s="13"/>
      <c r="P156" s="13"/>
      <c r="Q156" s="13"/>
      <c r="R156" s="13"/>
      <c r="S156" s="16"/>
      <c r="T156" s="17">
        <f t="shared" si="119"/>
        <v>0</v>
      </c>
      <c r="U156" s="44">
        <f t="shared" si="122"/>
        <v>1</v>
      </c>
      <c r="V156" s="44">
        <f t="shared" si="111"/>
        <v>853499</v>
      </c>
      <c r="W156" s="44">
        <f t="shared" si="123"/>
        <v>853499</v>
      </c>
      <c r="X156" s="45" t="s">
        <v>583</v>
      </c>
      <c r="Y156" s="45" t="s">
        <v>584</v>
      </c>
      <c r="Z156" s="45" t="s">
        <v>585</v>
      </c>
    </row>
    <row r="157" spans="1:26" ht="99" customHeight="1" x14ac:dyDescent="0.3">
      <c r="A157" s="51">
        <v>153</v>
      </c>
      <c r="B157" s="63" t="s">
        <v>237</v>
      </c>
      <c r="C157" s="63"/>
      <c r="D157" s="97" t="s">
        <v>8</v>
      </c>
      <c r="E157" s="13">
        <v>853499</v>
      </c>
      <c r="F157" s="2">
        <v>1</v>
      </c>
      <c r="G157" s="6">
        <f t="shared" si="112"/>
        <v>853499</v>
      </c>
      <c r="H157" s="3"/>
      <c r="I157" s="15"/>
      <c r="J157" s="3">
        <f t="shared" si="124"/>
        <v>0</v>
      </c>
      <c r="K157" s="3">
        <f t="shared" si="113"/>
        <v>1</v>
      </c>
      <c r="L157" s="13">
        <f t="shared" si="114"/>
        <v>853499</v>
      </c>
      <c r="M157" s="3">
        <v>1</v>
      </c>
      <c r="N157" s="13">
        <f t="shared" si="115"/>
        <v>853499</v>
      </c>
      <c r="O157" s="13"/>
      <c r="P157" s="13"/>
      <c r="Q157" s="13"/>
      <c r="R157" s="13"/>
      <c r="S157" s="16"/>
      <c r="T157" s="17">
        <f t="shared" si="119"/>
        <v>0</v>
      </c>
      <c r="U157" s="44">
        <f t="shared" si="122"/>
        <v>1</v>
      </c>
      <c r="V157" s="44">
        <f t="shared" si="111"/>
        <v>853499</v>
      </c>
      <c r="W157" s="44">
        <f t="shared" si="123"/>
        <v>853499</v>
      </c>
      <c r="X157" s="45" t="s">
        <v>583</v>
      </c>
      <c r="Y157" s="45" t="s">
        <v>584</v>
      </c>
      <c r="Z157" s="45" t="s">
        <v>585</v>
      </c>
    </row>
    <row r="158" spans="1:26" ht="99" customHeight="1" x14ac:dyDescent="0.3">
      <c r="A158" s="51">
        <v>154</v>
      </c>
      <c r="B158" s="63" t="s">
        <v>238</v>
      </c>
      <c r="C158" s="63"/>
      <c r="D158" s="97" t="s">
        <v>8</v>
      </c>
      <c r="E158" s="13">
        <v>853499</v>
      </c>
      <c r="F158" s="2">
        <v>1</v>
      </c>
      <c r="G158" s="6">
        <f t="shared" si="112"/>
        <v>853499</v>
      </c>
      <c r="H158" s="3"/>
      <c r="I158" s="15"/>
      <c r="J158" s="3">
        <f t="shared" si="124"/>
        <v>0</v>
      </c>
      <c r="K158" s="3">
        <f t="shared" si="113"/>
        <v>1</v>
      </c>
      <c r="L158" s="13">
        <f t="shared" si="114"/>
        <v>853499</v>
      </c>
      <c r="M158" s="3">
        <v>1</v>
      </c>
      <c r="N158" s="13">
        <f t="shared" si="115"/>
        <v>853499</v>
      </c>
      <c r="O158" s="13"/>
      <c r="P158" s="13"/>
      <c r="Q158" s="13"/>
      <c r="R158" s="13"/>
      <c r="S158" s="16"/>
      <c r="T158" s="17">
        <f t="shared" si="119"/>
        <v>0</v>
      </c>
      <c r="U158" s="44">
        <f t="shared" si="122"/>
        <v>1</v>
      </c>
      <c r="V158" s="44">
        <f t="shared" si="111"/>
        <v>853499</v>
      </c>
      <c r="W158" s="44">
        <f t="shared" si="123"/>
        <v>853499</v>
      </c>
      <c r="X158" s="45" t="s">
        <v>583</v>
      </c>
      <c r="Y158" s="45" t="s">
        <v>584</v>
      </c>
      <c r="Z158" s="45" t="s">
        <v>585</v>
      </c>
    </row>
    <row r="159" spans="1:26" ht="99" customHeight="1" x14ac:dyDescent="0.3">
      <c r="A159" s="51">
        <v>155</v>
      </c>
      <c r="B159" s="63" t="s">
        <v>239</v>
      </c>
      <c r="C159" s="63"/>
      <c r="D159" s="97" t="s">
        <v>8</v>
      </c>
      <c r="E159" s="13">
        <v>1239835</v>
      </c>
      <c r="F159" s="2">
        <v>1</v>
      </c>
      <c r="G159" s="6">
        <f t="shared" si="112"/>
        <v>1239835</v>
      </c>
      <c r="H159" s="3"/>
      <c r="I159" s="15"/>
      <c r="J159" s="3">
        <f t="shared" si="124"/>
        <v>0</v>
      </c>
      <c r="K159" s="3">
        <f t="shared" si="113"/>
        <v>1</v>
      </c>
      <c r="L159" s="13">
        <f t="shared" si="114"/>
        <v>1239835</v>
      </c>
      <c r="M159" s="3">
        <v>1</v>
      </c>
      <c r="N159" s="13">
        <f t="shared" si="115"/>
        <v>1239835</v>
      </c>
      <c r="O159" s="13"/>
      <c r="P159" s="13"/>
      <c r="Q159" s="13"/>
      <c r="R159" s="13"/>
      <c r="S159" s="16"/>
      <c r="T159" s="17">
        <f t="shared" si="119"/>
        <v>0</v>
      </c>
      <c r="U159" s="44">
        <f t="shared" si="122"/>
        <v>1</v>
      </c>
      <c r="V159" s="44">
        <f t="shared" si="111"/>
        <v>1239835</v>
      </c>
      <c r="W159" s="44">
        <f t="shared" si="123"/>
        <v>1239835</v>
      </c>
      <c r="X159" s="45" t="s">
        <v>583</v>
      </c>
      <c r="Y159" s="45" t="s">
        <v>584</v>
      </c>
      <c r="Z159" s="45" t="s">
        <v>585</v>
      </c>
    </row>
    <row r="160" spans="1:26" ht="99" customHeight="1" x14ac:dyDescent="0.3">
      <c r="A160" s="51">
        <v>156</v>
      </c>
      <c r="B160" s="63" t="s">
        <v>240</v>
      </c>
      <c r="C160" s="63"/>
      <c r="D160" s="97" t="s">
        <v>8</v>
      </c>
      <c r="E160" s="13">
        <v>1239835</v>
      </c>
      <c r="F160" s="2">
        <v>1</v>
      </c>
      <c r="G160" s="6">
        <f t="shared" si="112"/>
        <v>1239835</v>
      </c>
      <c r="H160" s="3"/>
      <c r="I160" s="15"/>
      <c r="J160" s="3">
        <f t="shared" si="124"/>
        <v>0</v>
      </c>
      <c r="K160" s="3">
        <f t="shared" si="113"/>
        <v>1</v>
      </c>
      <c r="L160" s="13">
        <f t="shared" si="114"/>
        <v>1239835</v>
      </c>
      <c r="M160" s="3">
        <v>1</v>
      </c>
      <c r="N160" s="13">
        <f t="shared" si="115"/>
        <v>1239835</v>
      </c>
      <c r="O160" s="13"/>
      <c r="P160" s="13"/>
      <c r="Q160" s="13"/>
      <c r="R160" s="13"/>
      <c r="S160" s="16"/>
      <c r="T160" s="17">
        <f t="shared" si="119"/>
        <v>0</v>
      </c>
      <c r="U160" s="44">
        <f t="shared" si="122"/>
        <v>1</v>
      </c>
      <c r="V160" s="44">
        <f t="shared" si="111"/>
        <v>1239835</v>
      </c>
      <c r="W160" s="44">
        <f t="shared" si="123"/>
        <v>1239835</v>
      </c>
      <c r="X160" s="45" t="s">
        <v>583</v>
      </c>
      <c r="Y160" s="45" t="s">
        <v>584</v>
      </c>
      <c r="Z160" s="45" t="s">
        <v>585</v>
      </c>
    </row>
    <row r="161" spans="1:30" ht="99" customHeight="1" x14ac:dyDescent="0.3">
      <c r="A161" s="51">
        <v>157</v>
      </c>
      <c r="B161" s="62" t="s">
        <v>241</v>
      </c>
      <c r="C161" s="62" t="s">
        <v>242</v>
      </c>
      <c r="D161" s="97" t="s">
        <v>9</v>
      </c>
      <c r="E161" s="13">
        <v>64840</v>
      </c>
      <c r="F161" s="2">
        <v>1</v>
      </c>
      <c r="G161" s="6">
        <f t="shared" si="112"/>
        <v>64840</v>
      </c>
      <c r="H161" s="3"/>
      <c r="I161" s="15"/>
      <c r="J161" s="3">
        <f t="shared" si="124"/>
        <v>0</v>
      </c>
      <c r="K161" s="3">
        <f t="shared" si="113"/>
        <v>1</v>
      </c>
      <c r="L161" s="13">
        <f t="shared" si="114"/>
        <v>64840</v>
      </c>
      <c r="M161" s="3">
        <v>1</v>
      </c>
      <c r="N161" s="13">
        <f t="shared" si="115"/>
        <v>64840</v>
      </c>
      <c r="O161" s="13"/>
      <c r="P161" s="13"/>
      <c r="Q161" s="13"/>
      <c r="R161" s="13"/>
      <c r="S161" s="16"/>
      <c r="T161" s="17">
        <f t="shared" si="119"/>
        <v>0</v>
      </c>
      <c r="U161" s="44">
        <f t="shared" si="122"/>
        <v>1</v>
      </c>
      <c r="V161" s="44">
        <f t="shared" si="111"/>
        <v>64840</v>
      </c>
      <c r="W161" s="44">
        <f t="shared" si="123"/>
        <v>64840</v>
      </c>
      <c r="X161" s="45" t="s">
        <v>583</v>
      </c>
      <c r="Y161" s="45" t="s">
        <v>584</v>
      </c>
      <c r="Z161" s="45" t="s">
        <v>585</v>
      </c>
    </row>
    <row r="162" spans="1:30" ht="99" customHeight="1" x14ac:dyDescent="0.3">
      <c r="A162" s="51">
        <v>158</v>
      </c>
      <c r="B162" s="62" t="s">
        <v>243</v>
      </c>
      <c r="C162" s="62" t="s">
        <v>244</v>
      </c>
      <c r="D162" s="97" t="s">
        <v>13</v>
      </c>
      <c r="E162" s="13">
        <v>64821</v>
      </c>
      <c r="F162" s="2">
        <v>1</v>
      </c>
      <c r="G162" s="6">
        <f t="shared" si="112"/>
        <v>64821</v>
      </c>
      <c r="H162" s="3"/>
      <c r="I162" s="15"/>
      <c r="J162" s="3">
        <f t="shared" si="124"/>
        <v>0</v>
      </c>
      <c r="K162" s="3">
        <f t="shared" ref="K162:K182" si="125">F162-H162</f>
        <v>1</v>
      </c>
      <c r="L162" s="13">
        <f t="shared" ref="L162:L182" si="126">G162-J162</f>
        <v>64821</v>
      </c>
      <c r="M162" s="3">
        <v>1</v>
      </c>
      <c r="N162" s="13">
        <f t="shared" ref="N162:N182" si="127">E162*M162</f>
        <v>64821</v>
      </c>
      <c r="O162" s="13"/>
      <c r="P162" s="13"/>
      <c r="Q162" s="13"/>
      <c r="R162" s="13"/>
      <c r="S162" s="16"/>
      <c r="T162" s="17">
        <f t="shared" si="119"/>
        <v>0</v>
      </c>
      <c r="U162" s="44">
        <f t="shared" si="122"/>
        <v>1</v>
      </c>
      <c r="V162" s="44">
        <f t="shared" si="111"/>
        <v>64821</v>
      </c>
      <c r="W162" s="44">
        <f t="shared" si="123"/>
        <v>64821</v>
      </c>
      <c r="X162" s="45" t="s">
        <v>583</v>
      </c>
      <c r="Y162" s="45" t="s">
        <v>584</v>
      </c>
      <c r="Z162" s="45" t="s">
        <v>585</v>
      </c>
    </row>
    <row r="163" spans="1:30" ht="99" customHeight="1" x14ac:dyDescent="0.3">
      <c r="A163" s="51">
        <v>159</v>
      </c>
      <c r="B163" s="62" t="s">
        <v>245</v>
      </c>
      <c r="C163" s="62" t="s">
        <v>246</v>
      </c>
      <c r="D163" s="97" t="s">
        <v>13</v>
      </c>
      <c r="E163" s="13">
        <v>193308</v>
      </c>
      <c r="F163" s="2">
        <v>2</v>
      </c>
      <c r="G163" s="6">
        <f t="shared" si="112"/>
        <v>386616</v>
      </c>
      <c r="H163" s="1">
        <v>1</v>
      </c>
      <c r="I163" s="14">
        <v>192418</v>
      </c>
      <c r="J163" s="3">
        <f t="shared" si="124"/>
        <v>192418</v>
      </c>
      <c r="K163" s="3">
        <f t="shared" si="125"/>
        <v>1</v>
      </c>
      <c r="L163" s="13">
        <f t="shared" si="126"/>
        <v>194198</v>
      </c>
      <c r="M163" s="3">
        <v>1</v>
      </c>
      <c r="N163" s="13">
        <f t="shared" si="127"/>
        <v>193308</v>
      </c>
      <c r="O163" s="13"/>
      <c r="P163" s="13"/>
      <c r="Q163" s="13"/>
      <c r="R163" s="13"/>
      <c r="S163" s="16"/>
      <c r="T163" s="17">
        <f t="shared" si="119"/>
        <v>0</v>
      </c>
      <c r="U163" s="44">
        <f t="shared" si="122"/>
        <v>1</v>
      </c>
      <c r="V163" s="44">
        <f t="shared" si="111"/>
        <v>193308</v>
      </c>
      <c r="W163" s="44">
        <f t="shared" si="123"/>
        <v>193308</v>
      </c>
      <c r="X163" s="45" t="s">
        <v>583</v>
      </c>
      <c r="Y163" s="45" t="s">
        <v>584</v>
      </c>
      <c r="Z163" s="45" t="s">
        <v>585</v>
      </c>
    </row>
    <row r="164" spans="1:30" ht="99" customHeight="1" x14ac:dyDescent="0.3">
      <c r="A164" s="51">
        <v>160</v>
      </c>
      <c r="B164" s="62" t="s">
        <v>247</v>
      </c>
      <c r="C164" s="62" t="s">
        <v>248</v>
      </c>
      <c r="D164" s="97" t="s">
        <v>249</v>
      </c>
      <c r="E164" s="13">
        <v>193308</v>
      </c>
      <c r="F164" s="2">
        <v>2</v>
      </c>
      <c r="G164" s="6">
        <f t="shared" si="112"/>
        <v>386616</v>
      </c>
      <c r="H164" s="1">
        <v>1</v>
      </c>
      <c r="I164" s="14">
        <v>192418</v>
      </c>
      <c r="J164" s="3">
        <f t="shared" si="124"/>
        <v>192418</v>
      </c>
      <c r="K164" s="3">
        <f t="shared" si="125"/>
        <v>1</v>
      </c>
      <c r="L164" s="13">
        <f t="shared" si="126"/>
        <v>194198</v>
      </c>
      <c r="M164" s="3">
        <v>1</v>
      </c>
      <c r="N164" s="13">
        <f t="shared" si="127"/>
        <v>193308</v>
      </c>
      <c r="O164" s="13"/>
      <c r="P164" s="13"/>
      <c r="Q164" s="13"/>
      <c r="R164" s="13"/>
      <c r="S164" s="16"/>
      <c r="T164" s="17">
        <f t="shared" si="119"/>
        <v>0</v>
      </c>
      <c r="U164" s="44">
        <f t="shared" si="122"/>
        <v>1</v>
      </c>
      <c r="V164" s="44">
        <f t="shared" si="111"/>
        <v>193308</v>
      </c>
      <c r="W164" s="44">
        <f t="shared" si="123"/>
        <v>193308</v>
      </c>
      <c r="X164" s="45" t="s">
        <v>583</v>
      </c>
      <c r="Y164" s="45" t="s">
        <v>584</v>
      </c>
      <c r="Z164" s="45" t="s">
        <v>585</v>
      </c>
    </row>
    <row r="165" spans="1:30" ht="99" customHeight="1" x14ac:dyDescent="0.3">
      <c r="A165" s="51">
        <v>161</v>
      </c>
      <c r="B165" s="62" t="s">
        <v>250</v>
      </c>
      <c r="C165" s="62" t="s">
        <v>251</v>
      </c>
      <c r="D165" s="97" t="s">
        <v>249</v>
      </c>
      <c r="E165" s="13">
        <v>193308</v>
      </c>
      <c r="F165" s="2">
        <v>2</v>
      </c>
      <c r="G165" s="6">
        <f t="shared" si="112"/>
        <v>386616</v>
      </c>
      <c r="H165" s="1">
        <v>1</v>
      </c>
      <c r="I165" s="14">
        <v>192418</v>
      </c>
      <c r="J165" s="3">
        <f t="shared" si="124"/>
        <v>192418</v>
      </c>
      <c r="K165" s="3">
        <f t="shared" si="125"/>
        <v>1</v>
      </c>
      <c r="L165" s="13">
        <f t="shared" si="126"/>
        <v>194198</v>
      </c>
      <c r="M165" s="3">
        <v>1</v>
      </c>
      <c r="N165" s="13">
        <f t="shared" si="127"/>
        <v>193308</v>
      </c>
      <c r="O165" s="13"/>
      <c r="P165" s="13"/>
      <c r="Q165" s="13"/>
      <c r="R165" s="13"/>
      <c r="S165" s="16"/>
      <c r="T165" s="17">
        <f t="shared" si="119"/>
        <v>0</v>
      </c>
      <c r="U165" s="44">
        <f t="shared" si="122"/>
        <v>1</v>
      </c>
      <c r="V165" s="44">
        <f t="shared" si="111"/>
        <v>193308</v>
      </c>
      <c r="W165" s="44">
        <f t="shared" si="123"/>
        <v>193308</v>
      </c>
      <c r="X165" s="45" t="s">
        <v>583</v>
      </c>
      <c r="Y165" s="45" t="s">
        <v>584</v>
      </c>
      <c r="Z165" s="45" t="s">
        <v>585</v>
      </c>
    </row>
    <row r="166" spans="1:30" ht="99" customHeight="1" x14ac:dyDescent="0.3">
      <c r="A166" s="51">
        <v>162</v>
      </c>
      <c r="B166" s="62" t="s">
        <v>252</v>
      </c>
      <c r="C166" s="62" t="s">
        <v>253</v>
      </c>
      <c r="D166" s="97" t="s">
        <v>216</v>
      </c>
      <c r="E166" s="13">
        <v>193308</v>
      </c>
      <c r="F166" s="2">
        <v>2</v>
      </c>
      <c r="G166" s="6">
        <f t="shared" si="112"/>
        <v>386616</v>
      </c>
      <c r="H166" s="1">
        <v>1</v>
      </c>
      <c r="I166" s="14">
        <v>192418</v>
      </c>
      <c r="J166" s="3">
        <f t="shared" si="124"/>
        <v>192418</v>
      </c>
      <c r="K166" s="3">
        <f t="shared" si="125"/>
        <v>1</v>
      </c>
      <c r="L166" s="13">
        <f t="shared" si="126"/>
        <v>194198</v>
      </c>
      <c r="M166" s="3">
        <v>1</v>
      </c>
      <c r="N166" s="13">
        <f t="shared" si="127"/>
        <v>193308</v>
      </c>
      <c r="O166" s="13"/>
      <c r="P166" s="13"/>
      <c r="Q166" s="13"/>
      <c r="R166" s="13"/>
      <c r="S166" s="16"/>
      <c r="T166" s="17">
        <f t="shared" si="119"/>
        <v>0</v>
      </c>
      <c r="U166" s="44">
        <f t="shared" si="122"/>
        <v>1</v>
      </c>
      <c r="V166" s="44">
        <f t="shared" si="111"/>
        <v>193308</v>
      </c>
      <c r="W166" s="44">
        <f t="shared" si="123"/>
        <v>193308</v>
      </c>
      <c r="X166" s="45" t="s">
        <v>583</v>
      </c>
      <c r="Y166" s="45" t="s">
        <v>584</v>
      </c>
      <c r="Z166" s="45" t="s">
        <v>585</v>
      </c>
    </row>
    <row r="167" spans="1:30" ht="99" customHeight="1" x14ac:dyDescent="0.3">
      <c r="A167" s="51">
        <v>163</v>
      </c>
      <c r="B167" s="62" t="s">
        <v>254</v>
      </c>
      <c r="C167" s="62" t="s">
        <v>255</v>
      </c>
      <c r="D167" s="97" t="s">
        <v>8</v>
      </c>
      <c r="E167" s="13">
        <v>89407</v>
      </c>
      <c r="F167" s="2">
        <v>10</v>
      </c>
      <c r="G167" s="6">
        <f t="shared" si="112"/>
        <v>894070</v>
      </c>
      <c r="H167" s="3"/>
      <c r="I167" s="15"/>
      <c r="J167" s="3">
        <f t="shared" si="124"/>
        <v>0</v>
      </c>
      <c r="K167" s="3">
        <f t="shared" si="125"/>
        <v>10</v>
      </c>
      <c r="L167" s="13">
        <f t="shared" si="126"/>
        <v>894070</v>
      </c>
      <c r="M167" s="3">
        <f t="shared" ref="M167:M174" si="128">K167*30/100</f>
        <v>3</v>
      </c>
      <c r="N167" s="13">
        <f t="shared" si="127"/>
        <v>268221</v>
      </c>
      <c r="O167" s="13"/>
      <c r="P167" s="13"/>
      <c r="Q167" s="13"/>
      <c r="R167" s="13"/>
      <c r="S167" s="16"/>
      <c r="T167" s="17">
        <f t="shared" si="119"/>
        <v>0</v>
      </c>
      <c r="U167" s="44">
        <f t="shared" si="122"/>
        <v>3</v>
      </c>
      <c r="V167" s="44">
        <f t="shared" si="111"/>
        <v>89407</v>
      </c>
      <c r="W167" s="44">
        <f t="shared" si="123"/>
        <v>268221</v>
      </c>
      <c r="X167" s="45" t="s">
        <v>583</v>
      </c>
      <c r="Y167" s="45" t="s">
        <v>584</v>
      </c>
      <c r="Z167" s="45" t="s">
        <v>585</v>
      </c>
    </row>
    <row r="168" spans="1:30" ht="99" customHeight="1" x14ac:dyDescent="0.3">
      <c r="A168" s="51">
        <v>164</v>
      </c>
      <c r="B168" s="62" t="s">
        <v>256</v>
      </c>
      <c r="C168" s="62" t="s">
        <v>257</v>
      </c>
      <c r="D168" s="97" t="s">
        <v>8</v>
      </c>
      <c r="E168" s="13">
        <v>89407</v>
      </c>
      <c r="F168" s="2">
        <v>10</v>
      </c>
      <c r="G168" s="6">
        <f t="shared" si="112"/>
        <v>894070</v>
      </c>
      <c r="H168" s="3">
        <v>5</v>
      </c>
      <c r="I168" s="15">
        <v>88517</v>
      </c>
      <c r="J168" s="3">
        <f t="shared" si="124"/>
        <v>442585</v>
      </c>
      <c r="K168" s="3">
        <f t="shared" si="125"/>
        <v>5</v>
      </c>
      <c r="L168" s="13">
        <f t="shared" si="126"/>
        <v>451485</v>
      </c>
      <c r="M168" s="3">
        <v>2</v>
      </c>
      <c r="N168" s="13">
        <f t="shared" si="127"/>
        <v>178814</v>
      </c>
      <c r="O168" s="13"/>
      <c r="P168" s="13"/>
      <c r="Q168" s="13"/>
      <c r="R168" s="13"/>
      <c r="S168" s="16"/>
      <c r="T168" s="17">
        <f t="shared" si="119"/>
        <v>0</v>
      </c>
      <c r="U168" s="44">
        <f t="shared" si="122"/>
        <v>2</v>
      </c>
      <c r="V168" s="44">
        <f t="shared" si="111"/>
        <v>89407</v>
      </c>
      <c r="W168" s="44">
        <f t="shared" si="123"/>
        <v>178814</v>
      </c>
      <c r="X168" s="45" t="s">
        <v>583</v>
      </c>
      <c r="Y168" s="45" t="s">
        <v>584</v>
      </c>
      <c r="Z168" s="45" t="s">
        <v>585</v>
      </c>
    </row>
    <row r="169" spans="1:30" ht="99" customHeight="1" x14ac:dyDescent="0.3">
      <c r="A169" s="51">
        <v>165</v>
      </c>
      <c r="B169" s="62" t="s">
        <v>258</v>
      </c>
      <c r="C169" s="62" t="s">
        <v>259</v>
      </c>
      <c r="D169" s="97" t="s">
        <v>8</v>
      </c>
      <c r="E169" s="13">
        <v>89407</v>
      </c>
      <c r="F169" s="2">
        <v>10</v>
      </c>
      <c r="G169" s="6">
        <f t="shared" si="112"/>
        <v>894070</v>
      </c>
      <c r="H169" s="3">
        <v>5</v>
      </c>
      <c r="I169" s="15">
        <v>88517</v>
      </c>
      <c r="J169" s="3">
        <f t="shared" si="124"/>
        <v>442585</v>
      </c>
      <c r="K169" s="3">
        <f t="shared" si="125"/>
        <v>5</v>
      </c>
      <c r="L169" s="13">
        <f t="shared" si="126"/>
        <v>451485</v>
      </c>
      <c r="M169" s="3">
        <v>2</v>
      </c>
      <c r="N169" s="13">
        <f t="shared" si="127"/>
        <v>178814</v>
      </c>
      <c r="O169" s="13"/>
      <c r="P169" s="13"/>
      <c r="Q169" s="13"/>
      <c r="R169" s="13"/>
      <c r="S169" s="16"/>
      <c r="T169" s="17">
        <f t="shared" si="119"/>
        <v>0</v>
      </c>
      <c r="U169" s="44">
        <f t="shared" si="122"/>
        <v>2</v>
      </c>
      <c r="V169" s="44">
        <f t="shared" si="111"/>
        <v>89407</v>
      </c>
      <c r="W169" s="44">
        <f t="shared" si="123"/>
        <v>178814</v>
      </c>
      <c r="X169" s="45" t="s">
        <v>583</v>
      </c>
      <c r="Y169" s="45" t="s">
        <v>584</v>
      </c>
      <c r="Z169" s="45" t="s">
        <v>585</v>
      </c>
    </row>
    <row r="170" spans="1:30" ht="75" x14ac:dyDescent="0.3">
      <c r="A170" s="51">
        <v>166</v>
      </c>
      <c r="B170" s="62" t="s">
        <v>260</v>
      </c>
      <c r="C170" s="62" t="s">
        <v>261</v>
      </c>
      <c r="D170" s="97" t="s">
        <v>8</v>
      </c>
      <c r="E170" s="13">
        <v>70612</v>
      </c>
      <c r="F170" s="2">
        <v>50</v>
      </c>
      <c r="G170" s="6">
        <f t="shared" si="112"/>
        <v>3530600</v>
      </c>
      <c r="H170" s="3">
        <v>20</v>
      </c>
      <c r="I170" s="15">
        <v>69722</v>
      </c>
      <c r="J170" s="3">
        <f t="shared" si="124"/>
        <v>1394440</v>
      </c>
      <c r="K170" s="3">
        <f t="shared" si="125"/>
        <v>30</v>
      </c>
      <c r="L170" s="13">
        <f t="shared" si="126"/>
        <v>2136160</v>
      </c>
      <c r="M170" s="3">
        <f t="shared" si="128"/>
        <v>9</v>
      </c>
      <c r="N170" s="13">
        <f t="shared" si="127"/>
        <v>635508</v>
      </c>
      <c r="O170" s="13"/>
      <c r="P170" s="13"/>
      <c r="Q170" s="13"/>
      <c r="R170" s="13"/>
      <c r="S170" s="23">
        <v>4</v>
      </c>
      <c r="T170" s="24">
        <f t="shared" si="119"/>
        <v>282448</v>
      </c>
      <c r="U170" s="44">
        <f t="shared" si="122"/>
        <v>5</v>
      </c>
      <c r="V170" s="44">
        <f t="shared" si="111"/>
        <v>70612</v>
      </c>
      <c r="W170" s="44">
        <f t="shared" si="123"/>
        <v>353060</v>
      </c>
      <c r="X170" s="45" t="s">
        <v>583</v>
      </c>
      <c r="Y170" s="45" t="s">
        <v>584</v>
      </c>
      <c r="Z170" s="45" t="s">
        <v>585</v>
      </c>
    </row>
    <row r="171" spans="1:30" ht="99" customHeight="1" x14ac:dyDescent="0.3">
      <c r="A171" s="51">
        <v>167</v>
      </c>
      <c r="B171" s="62" t="s">
        <v>262</v>
      </c>
      <c r="C171" s="62" t="s">
        <v>262</v>
      </c>
      <c r="D171" s="97" t="s">
        <v>263</v>
      </c>
      <c r="E171" s="13">
        <v>165317</v>
      </c>
      <c r="F171" s="2">
        <v>2</v>
      </c>
      <c r="G171" s="6">
        <f t="shared" si="112"/>
        <v>330634</v>
      </c>
      <c r="H171" s="3">
        <v>1</v>
      </c>
      <c r="I171" s="15">
        <v>164427</v>
      </c>
      <c r="J171" s="3">
        <f t="shared" si="124"/>
        <v>164427</v>
      </c>
      <c r="K171" s="3">
        <f t="shared" si="125"/>
        <v>1</v>
      </c>
      <c r="L171" s="13">
        <f t="shared" si="126"/>
        <v>166207</v>
      </c>
      <c r="M171" s="3">
        <v>1</v>
      </c>
      <c r="N171" s="13">
        <f t="shared" si="127"/>
        <v>165317</v>
      </c>
      <c r="O171" s="13"/>
      <c r="P171" s="13"/>
      <c r="Q171" s="13"/>
      <c r="R171" s="13"/>
      <c r="S171" s="16">
        <v>0</v>
      </c>
      <c r="T171" s="17">
        <f t="shared" si="119"/>
        <v>0</v>
      </c>
      <c r="U171" s="44">
        <f t="shared" si="122"/>
        <v>1</v>
      </c>
      <c r="V171" s="44">
        <f t="shared" si="111"/>
        <v>165317</v>
      </c>
      <c r="W171" s="44">
        <f t="shared" si="123"/>
        <v>165317</v>
      </c>
      <c r="X171" s="45" t="s">
        <v>583</v>
      </c>
      <c r="Y171" s="45" t="s">
        <v>584</v>
      </c>
      <c r="Z171" s="45" t="s">
        <v>585</v>
      </c>
    </row>
    <row r="172" spans="1:30" ht="99" customHeight="1" x14ac:dyDescent="0.3">
      <c r="A172" s="51">
        <v>168</v>
      </c>
      <c r="B172" s="62" t="s">
        <v>264</v>
      </c>
      <c r="C172" s="62" t="s">
        <v>265</v>
      </c>
      <c r="D172" s="97" t="s">
        <v>211</v>
      </c>
      <c r="E172" s="13">
        <v>55097</v>
      </c>
      <c r="F172" s="2">
        <v>5</v>
      </c>
      <c r="G172" s="6">
        <f t="shared" si="112"/>
        <v>275485</v>
      </c>
      <c r="H172" s="3"/>
      <c r="I172" s="15"/>
      <c r="J172" s="3">
        <f t="shared" si="124"/>
        <v>0</v>
      </c>
      <c r="K172" s="3">
        <f t="shared" si="125"/>
        <v>5</v>
      </c>
      <c r="L172" s="13">
        <f t="shared" si="126"/>
        <v>275485</v>
      </c>
      <c r="M172" s="3">
        <v>2</v>
      </c>
      <c r="N172" s="13">
        <f t="shared" si="127"/>
        <v>110194</v>
      </c>
      <c r="O172" s="13"/>
      <c r="P172" s="13"/>
      <c r="Q172" s="13"/>
      <c r="R172" s="13"/>
      <c r="S172" s="16"/>
      <c r="T172" s="17">
        <f t="shared" si="119"/>
        <v>0</v>
      </c>
      <c r="U172" s="44">
        <f t="shared" ref="U172:U173" si="129">M172-S172</f>
        <v>2</v>
      </c>
      <c r="V172" s="44">
        <f t="shared" si="111"/>
        <v>55097</v>
      </c>
      <c r="W172" s="44">
        <f>U172*E172</f>
        <v>110194</v>
      </c>
      <c r="X172" s="45" t="s">
        <v>583</v>
      </c>
      <c r="Y172" s="45" t="s">
        <v>584</v>
      </c>
      <c r="Z172" s="45" t="s">
        <v>585</v>
      </c>
    </row>
    <row r="173" spans="1:30" ht="99" customHeight="1" x14ac:dyDescent="0.3">
      <c r="A173" s="51">
        <v>169</v>
      </c>
      <c r="B173" s="62" t="s">
        <v>266</v>
      </c>
      <c r="C173" s="62" t="s">
        <v>266</v>
      </c>
      <c r="D173" s="97" t="s">
        <v>211</v>
      </c>
      <c r="E173" s="13">
        <v>305568</v>
      </c>
      <c r="F173" s="2">
        <v>1</v>
      </c>
      <c r="G173" s="6">
        <f t="shared" si="112"/>
        <v>305568</v>
      </c>
      <c r="H173" s="3"/>
      <c r="I173" s="15"/>
      <c r="J173" s="3">
        <f t="shared" si="124"/>
        <v>0</v>
      </c>
      <c r="K173" s="3">
        <f t="shared" si="125"/>
        <v>1</v>
      </c>
      <c r="L173" s="13">
        <f t="shared" si="126"/>
        <v>305568</v>
      </c>
      <c r="M173" s="3">
        <v>1</v>
      </c>
      <c r="N173" s="13">
        <f t="shared" si="127"/>
        <v>305568</v>
      </c>
      <c r="O173" s="13"/>
      <c r="P173" s="13"/>
      <c r="Q173" s="13"/>
      <c r="R173" s="13"/>
      <c r="S173" s="16"/>
      <c r="T173" s="17">
        <f t="shared" si="119"/>
        <v>0</v>
      </c>
      <c r="U173" s="44">
        <f t="shared" si="129"/>
        <v>1</v>
      </c>
      <c r="V173" s="44">
        <f t="shared" si="111"/>
        <v>305568</v>
      </c>
      <c r="W173" s="44">
        <f>U173*E173</f>
        <v>305568</v>
      </c>
      <c r="X173" s="45" t="s">
        <v>583</v>
      </c>
      <c r="Y173" s="45" t="s">
        <v>584</v>
      </c>
      <c r="Z173" s="45" t="s">
        <v>585</v>
      </c>
    </row>
    <row r="174" spans="1:30" ht="75" x14ac:dyDescent="0.3">
      <c r="A174" s="51">
        <v>170</v>
      </c>
      <c r="B174" s="62" t="s">
        <v>271</v>
      </c>
      <c r="C174" s="62" t="s">
        <v>272</v>
      </c>
      <c r="D174" s="97" t="s">
        <v>13</v>
      </c>
      <c r="E174" s="13">
        <v>58898</v>
      </c>
      <c r="F174" s="2">
        <v>20</v>
      </c>
      <c r="G174" s="6">
        <f t="shared" ref="G174:G182" si="130">E174*F174</f>
        <v>1177960</v>
      </c>
      <c r="H174" s="3">
        <v>10</v>
      </c>
      <c r="I174" s="15">
        <v>37900</v>
      </c>
      <c r="J174" s="3">
        <f t="shared" si="124"/>
        <v>379000</v>
      </c>
      <c r="K174" s="3">
        <f t="shared" si="125"/>
        <v>10</v>
      </c>
      <c r="L174" s="13">
        <f t="shared" si="126"/>
        <v>798960</v>
      </c>
      <c r="M174" s="3">
        <f t="shared" si="128"/>
        <v>3</v>
      </c>
      <c r="N174" s="13">
        <f t="shared" si="127"/>
        <v>176694</v>
      </c>
      <c r="O174" s="13"/>
      <c r="P174" s="13"/>
      <c r="Q174" s="13"/>
      <c r="R174" s="13"/>
      <c r="S174" s="23">
        <v>1</v>
      </c>
      <c r="T174" s="24">
        <f t="shared" si="119"/>
        <v>58898</v>
      </c>
      <c r="U174" s="44">
        <f t="shared" ref="U174:U175" si="131">M174-S174</f>
        <v>2</v>
      </c>
      <c r="V174" s="44">
        <f t="shared" si="111"/>
        <v>58898</v>
      </c>
      <c r="W174" s="44">
        <f>U174*E174</f>
        <v>117796</v>
      </c>
      <c r="X174" s="45" t="s">
        <v>583</v>
      </c>
      <c r="Y174" s="45" t="s">
        <v>584</v>
      </c>
      <c r="Z174" s="45" t="s">
        <v>585</v>
      </c>
    </row>
    <row r="175" spans="1:30" ht="99" customHeight="1" x14ac:dyDescent="0.3">
      <c r="A175" s="51">
        <v>171</v>
      </c>
      <c r="B175" s="62" t="s">
        <v>273</v>
      </c>
      <c r="C175" s="67" t="s">
        <v>274</v>
      </c>
      <c r="D175" s="97" t="s">
        <v>81</v>
      </c>
      <c r="E175" s="13">
        <v>113261</v>
      </c>
      <c r="F175" s="2">
        <v>1</v>
      </c>
      <c r="G175" s="6">
        <f t="shared" si="130"/>
        <v>113261</v>
      </c>
      <c r="H175" s="3"/>
      <c r="I175" s="15"/>
      <c r="J175" s="3">
        <f t="shared" si="124"/>
        <v>0</v>
      </c>
      <c r="K175" s="3">
        <f t="shared" si="125"/>
        <v>1</v>
      </c>
      <c r="L175" s="13">
        <f t="shared" si="126"/>
        <v>113261</v>
      </c>
      <c r="M175" s="3">
        <v>1</v>
      </c>
      <c r="N175" s="13">
        <f t="shared" si="127"/>
        <v>113261</v>
      </c>
      <c r="O175" s="13"/>
      <c r="P175" s="13"/>
      <c r="Q175" s="13"/>
      <c r="R175" s="13"/>
      <c r="S175" s="16"/>
      <c r="T175" s="17">
        <f t="shared" si="119"/>
        <v>0</v>
      </c>
      <c r="U175" s="44">
        <f t="shared" si="131"/>
        <v>1</v>
      </c>
      <c r="V175" s="44">
        <f t="shared" si="111"/>
        <v>113261</v>
      </c>
      <c r="W175" s="44">
        <f>U175*E175</f>
        <v>113261</v>
      </c>
      <c r="X175" s="45" t="s">
        <v>583</v>
      </c>
      <c r="Y175" s="45" t="s">
        <v>584</v>
      </c>
      <c r="Z175" s="45" t="s">
        <v>585</v>
      </c>
    </row>
    <row r="176" spans="1:30" s="39" customFormat="1" ht="72" customHeight="1" x14ac:dyDescent="0.25">
      <c r="A176" s="51">
        <v>172</v>
      </c>
      <c r="B176" s="95" t="s">
        <v>275</v>
      </c>
      <c r="C176" s="86"/>
      <c r="D176" s="81">
        <v>1</v>
      </c>
      <c r="E176" s="13"/>
      <c r="F176" s="2"/>
      <c r="G176" s="6">
        <f t="shared" si="130"/>
        <v>0</v>
      </c>
      <c r="H176" s="3"/>
      <c r="I176" s="15"/>
      <c r="J176" s="3">
        <f t="shared" si="124"/>
        <v>0</v>
      </c>
      <c r="K176" s="3">
        <f t="shared" si="125"/>
        <v>0</v>
      </c>
      <c r="L176" s="13">
        <f t="shared" si="126"/>
        <v>0</v>
      </c>
      <c r="M176" s="3">
        <v>1</v>
      </c>
      <c r="N176" s="13">
        <f t="shared" si="127"/>
        <v>0</v>
      </c>
      <c r="O176" s="13"/>
      <c r="P176" s="3"/>
      <c r="Q176" s="13"/>
      <c r="R176" s="13"/>
      <c r="S176" s="16">
        <v>1</v>
      </c>
      <c r="T176" s="17">
        <f t="shared" si="119"/>
        <v>0</v>
      </c>
      <c r="U176" s="36"/>
      <c r="V176" s="37"/>
      <c r="W176" s="37"/>
      <c r="X176" s="38"/>
      <c r="Y176" s="38"/>
      <c r="Z176" s="38"/>
      <c r="AA176" s="5"/>
      <c r="AB176" s="5"/>
      <c r="AC176" s="5"/>
      <c r="AD176" s="5"/>
    </row>
    <row r="177" spans="1:30" ht="141.75" x14ac:dyDescent="0.3">
      <c r="A177" s="51">
        <v>173</v>
      </c>
      <c r="B177" s="56" t="s">
        <v>278</v>
      </c>
      <c r="C177" s="56" t="s">
        <v>276</v>
      </c>
      <c r="D177" s="80" t="s">
        <v>277</v>
      </c>
      <c r="E177" s="13">
        <v>492000</v>
      </c>
      <c r="F177" s="2">
        <v>8</v>
      </c>
      <c r="G177" s="6">
        <f t="shared" si="130"/>
        <v>3936000</v>
      </c>
      <c r="H177" s="3">
        <v>2</v>
      </c>
      <c r="I177" s="15">
        <v>859760</v>
      </c>
      <c r="J177" s="3">
        <f t="shared" si="124"/>
        <v>1719520</v>
      </c>
      <c r="K177" s="3">
        <f t="shared" si="125"/>
        <v>6</v>
      </c>
      <c r="L177" s="13">
        <f t="shared" si="126"/>
        <v>2216480</v>
      </c>
      <c r="M177" s="3">
        <v>2</v>
      </c>
      <c r="N177" s="13">
        <f t="shared" si="127"/>
        <v>984000</v>
      </c>
      <c r="O177" s="13">
        <v>445300</v>
      </c>
      <c r="P177" s="13"/>
      <c r="Q177" s="13"/>
      <c r="R177" s="13"/>
      <c r="S177" s="32">
        <v>1</v>
      </c>
      <c r="T177" s="34">
        <f t="shared" si="119"/>
        <v>445300</v>
      </c>
      <c r="U177" s="44">
        <f>M177-S177</f>
        <v>1</v>
      </c>
      <c r="V177" s="44">
        <f t="shared" si="111"/>
        <v>445300</v>
      </c>
      <c r="W177" s="44">
        <f>U177*O177</f>
        <v>445300</v>
      </c>
      <c r="X177" s="45" t="s">
        <v>583</v>
      </c>
      <c r="Y177" s="45" t="s">
        <v>584</v>
      </c>
      <c r="Z177" s="45" t="s">
        <v>585</v>
      </c>
    </row>
    <row r="178" spans="1:30" ht="99" customHeight="1" x14ac:dyDescent="0.3">
      <c r="A178" s="51">
        <v>174</v>
      </c>
      <c r="B178" s="59" t="s">
        <v>279</v>
      </c>
      <c r="C178" s="57" t="s">
        <v>280</v>
      </c>
      <c r="D178" s="80" t="s">
        <v>277</v>
      </c>
      <c r="E178" s="13">
        <v>111200</v>
      </c>
      <c r="F178" s="2">
        <v>2</v>
      </c>
      <c r="G178" s="6">
        <f t="shared" si="130"/>
        <v>222400</v>
      </c>
      <c r="H178" s="3"/>
      <c r="I178" s="15"/>
      <c r="J178" s="3">
        <f t="shared" si="124"/>
        <v>0</v>
      </c>
      <c r="K178" s="3">
        <f t="shared" si="125"/>
        <v>2</v>
      </c>
      <c r="L178" s="13">
        <f t="shared" si="126"/>
        <v>222400</v>
      </c>
      <c r="M178" s="3">
        <v>1</v>
      </c>
      <c r="N178" s="13">
        <f t="shared" si="127"/>
        <v>111200</v>
      </c>
      <c r="O178" s="13">
        <v>100756</v>
      </c>
      <c r="P178" s="13"/>
      <c r="Q178" s="13"/>
      <c r="R178" s="13"/>
      <c r="S178" s="16"/>
      <c r="T178" s="17">
        <f t="shared" si="119"/>
        <v>0</v>
      </c>
      <c r="U178" s="44">
        <f>M178-S178</f>
        <v>1</v>
      </c>
      <c r="V178" s="44">
        <f t="shared" si="111"/>
        <v>100756</v>
      </c>
      <c r="W178" s="44">
        <f>U178*O178</f>
        <v>100756</v>
      </c>
      <c r="X178" s="45" t="s">
        <v>583</v>
      </c>
      <c r="Y178" s="45" t="s">
        <v>584</v>
      </c>
      <c r="Z178" s="45" t="s">
        <v>585</v>
      </c>
    </row>
    <row r="179" spans="1:30" ht="99" customHeight="1" x14ac:dyDescent="0.3">
      <c r="A179" s="51">
        <v>175</v>
      </c>
      <c r="B179" s="65" t="s">
        <v>281</v>
      </c>
      <c r="C179" s="61"/>
      <c r="D179" s="80" t="s">
        <v>277</v>
      </c>
      <c r="E179" s="13">
        <v>46800</v>
      </c>
      <c r="F179" s="2">
        <v>1</v>
      </c>
      <c r="G179" s="6">
        <f t="shared" si="130"/>
        <v>46800</v>
      </c>
      <c r="H179" s="3"/>
      <c r="I179" s="15"/>
      <c r="J179" s="3">
        <f t="shared" si="124"/>
        <v>0</v>
      </c>
      <c r="K179" s="3">
        <f t="shared" si="125"/>
        <v>1</v>
      </c>
      <c r="L179" s="13">
        <f t="shared" si="126"/>
        <v>46800</v>
      </c>
      <c r="M179" s="3">
        <v>1</v>
      </c>
      <c r="N179" s="13">
        <f t="shared" si="127"/>
        <v>46800</v>
      </c>
      <c r="O179" s="13">
        <v>42336</v>
      </c>
      <c r="P179" s="13"/>
      <c r="Q179" s="13"/>
      <c r="R179" s="13"/>
      <c r="S179" s="16"/>
      <c r="T179" s="17">
        <f t="shared" si="119"/>
        <v>0</v>
      </c>
      <c r="U179" s="44">
        <f>M179-S179</f>
        <v>1</v>
      </c>
      <c r="V179" s="44">
        <f t="shared" ref="V179:V238" si="132">W179/U179</f>
        <v>42336</v>
      </c>
      <c r="W179" s="44">
        <f>U179*O179</f>
        <v>42336</v>
      </c>
      <c r="X179" s="45" t="s">
        <v>583</v>
      </c>
      <c r="Y179" s="45" t="s">
        <v>584</v>
      </c>
      <c r="Z179" s="45" t="s">
        <v>585</v>
      </c>
    </row>
    <row r="180" spans="1:30" ht="99" customHeight="1" x14ac:dyDescent="0.3">
      <c r="A180" s="51">
        <v>176</v>
      </c>
      <c r="B180" s="56" t="s">
        <v>282</v>
      </c>
      <c r="C180" s="56" t="s">
        <v>283</v>
      </c>
      <c r="D180" s="80" t="s">
        <v>277</v>
      </c>
      <c r="E180" s="13">
        <v>62000</v>
      </c>
      <c r="F180" s="2">
        <v>5</v>
      </c>
      <c r="G180" s="6">
        <f t="shared" si="130"/>
        <v>310000</v>
      </c>
      <c r="H180" s="3"/>
      <c r="I180" s="15"/>
      <c r="J180" s="3">
        <f t="shared" si="124"/>
        <v>0</v>
      </c>
      <c r="K180" s="3">
        <f t="shared" si="125"/>
        <v>5</v>
      </c>
      <c r="L180" s="13">
        <f t="shared" si="126"/>
        <v>310000</v>
      </c>
      <c r="M180" s="3">
        <v>2</v>
      </c>
      <c r="N180" s="13">
        <f t="shared" si="127"/>
        <v>124000</v>
      </c>
      <c r="O180" s="13">
        <v>62000</v>
      </c>
      <c r="P180" s="13"/>
      <c r="Q180" s="13"/>
      <c r="R180" s="13"/>
      <c r="S180" s="16"/>
      <c r="T180" s="17">
        <f t="shared" si="119"/>
        <v>0</v>
      </c>
      <c r="U180" s="44">
        <f t="shared" ref="U180:U181" si="133">M180-S180</f>
        <v>2</v>
      </c>
      <c r="V180" s="44">
        <f t="shared" si="132"/>
        <v>62000</v>
      </c>
      <c r="W180" s="44">
        <f t="shared" ref="W180:W181" si="134">U180*O180</f>
        <v>124000</v>
      </c>
      <c r="X180" s="45" t="s">
        <v>583</v>
      </c>
      <c r="Y180" s="45" t="s">
        <v>584</v>
      </c>
      <c r="Z180" s="45" t="s">
        <v>585</v>
      </c>
    </row>
    <row r="181" spans="1:30" ht="99" customHeight="1" x14ac:dyDescent="0.3">
      <c r="A181" s="51">
        <v>177</v>
      </c>
      <c r="B181" s="62" t="s">
        <v>267</v>
      </c>
      <c r="C181" s="62" t="s">
        <v>268</v>
      </c>
      <c r="D181" s="97" t="s">
        <v>13</v>
      </c>
      <c r="E181" s="13">
        <v>62180</v>
      </c>
      <c r="F181" s="2">
        <v>2</v>
      </c>
      <c r="G181" s="6">
        <f t="shared" si="130"/>
        <v>124360</v>
      </c>
      <c r="H181" s="3"/>
      <c r="I181" s="15"/>
      <c r="J181" s="3">
        <f t="shared" ref="J181:J182" si="135">H181*I181</f>
        <v>0</v>
      </c>
      <c r="K181" s="3">
        <f t="shared" si="125"/>
        <v>2</v>
      </c>
      <c r="L181" s="13">
        <f t="shared" si="126"/>
        <v>124360</v>
      </c>
      <c r="M181" s="3">
        <v>1</v>
      </c>
      <c r="N181" s="13">
        <f t="shared" si="127"/>
        <v>62180</v>
      </c>
      <c r="O181" s="13">
        <v>62180</v>
      </c>
      <c r="P181" s="13"/>
      <c r="Q181" s="13"/>
      <c r="R181" s="13"/>
      <c r="S181" s="16"/>
      <c r="T181" s="17">
        <f t="shared" si="119"/>
        <v>0</v>
      </c>
      <c r="U181" s="44">
        <f t="shared" si="133"/>
        <v>1</v>
      </c>
      <c r="V181" s="44">
        <f t="shared" si="132"/>
        <v>62180</v>
      </c>
      <c r="W181" s="44">
        <f t="shared" si="134"/>
        <v>62180</v>
      </c>
      <c r="X181" s="45" t="s">
        <v>583</v>
      </c>
      <c r="Y181" s="45" t="s">
        <v>584</v>
      </c>
      <c r="Z181" s="45" t="s">
        <v>585</v>
      </c>
    </row>
    <row r="182" spans="1:30" ht="99" customHeight="1" x14ac:dyDescent="0.3">
      <c r="A182" s="51">
        <v>178</v>
      </c>
      <c r="B182" s="68" t="s">
        <v>269</v>
      </c>
      <c r="C182" s="62" t="s">
        <v>270</v>
      </c>
      <c r="D182" s="97" t="s">
        <v>13</v>
      </c>
      <c r="E182" s="13">
        <v>125550</v>
      </c>
      <c r="F182" s="2">
        <v>10</v>
      </c>
      <c r="G182" s="6">
        <f t="shared" si="130"/>
        <v>1255500</v>
      </c>
      <c r="H182" s="3"/>
      <c r="I182" s="15"/>
      <c r="J182" s="3">
        <f t="shared" si="135"/>
        <v>0</v>
      </c>
      <c r="K182" s="3">
        <f t="shared" si="125"/>
        <v>10</v>
      </c>
      <c r="L182" s="13">
        <f t="shared" si="126"/>
        <v>1255500</v>
      </c>
      <c r="M182" s="3">
        <f t="shared" ref="M182" si="136">K182*30/100</f>
        <v>3</v>
      </c>
      <c r="N182" s="13">
        <f t="shared" si="127"/>
        <v>376650</v>
      </c>
      <c r="O182" s="13">
        <v>56200</v>
      </c>
      <c r="P182" s="13"/>
      <c r="Q182" s="13"/>
      <c r="R182" s="13"/>
      <c r="S182" s="16"/>
      <c r="T182" s="17">
        <f t="shared" si="119"/>
        <v>0</v>
      </c>
      <c r="U182" s="44">
        <f>M182-S182</f>
        <v>3</v>
      </c>
      <c r="V182" s="44">
        <f t="shared" si="132"/>
        <v>56200</v>
      </c>
      <c r="W182" s="44">
        <f>U182*O182</f>
        <v>168600</v>
      </c>
      <c r="X182" s="45" t="s">
        <v>583</v>
      </c>
      <c r="Y182" s="45" t="s">
        <v>584</v>
      </c>
      <c r="Z182" s="45" t="s">
        <v>585</v>
      </c>
    </row>
    <row r="183" spans="1:30" s="39" customFormat="1" ht="49.5" customHeight="1" x14ac:dyDescent="0.25">
      <c r="A183" s="51">
        <v>179</v>
      </c>
      <c r="B183" s="113" t="s">
        <v>284</v>
      </c>
      <c r="C183" s="113"/>
      <c r="D183" s="81">
        <v>1</v>
      </c>
      <c r="E183" s="13"/>
      <c r="F183" s="2"/>
      <c r="G183" s="6">
        <f t="shared" ref="G183:G196" si="137">E183*F183</f>
        <v>0</v>
      </c>
      <c r="H183" s="3"/>
      <c r="I183" s="15"/>
      <c r="J183" s="3">
        <f t="shared" ref="J183:J184" si="138">H183*I183</f>
        <v>0</v>
      </c>
      <c r="K183" s="3">
        <f t="shared" ref="K183" si="139">F183-H183</f>
        <v>0</v>
      </c>
      <c r="L183" s="13">
        <f t="shared" ref="L183:L196" si="140">G183-J183</f>
        <v>0</v>
      </c>
      <c r="M183" s="3">
        <v>1</v>
      </c>
      <c r="N183" s="13">
        <f t="shared" ref="N183:N196" si="141">E183*M183</f>
        <v>0</v>
      </c>
      <c r="O183" s="13"/>
      <c r="P183" s="3"/>
      <c r="Q183" s="13"/>
      <c r="R183" s="13"/>
      <c r="S183" s="16">
        <v>1</v>
      </c>
      <c r="T183" s="17">
        <f t="shared" si="119"/>
        <v>0</v>
      </c>
      <c r="U183" s="36"/>
      <c r="V183" s="37"/>
      <c r="W183" s="37"/>
      <c r="X183" s="38"/>
      <c r="Y183" s="38"/>
      <c r="Z183" s="38"/>
      <c r="AA183" s="5"/>
      <c r="AB183" s="5"/>
      <c r="AC183" s="5"/>
      <c r="AD183" s="5"/>
    </row>
    <row r="184" spans="1:30" ht="81" x14ac:dyDescent="0.3">
      <c r="A184" s="51">
        <v>180</v>
      </c>
      <c r="B184" s="59" t="s">
        <v>285</v>
      </c>
      <c r="C184" s="59" t="s">
        <v>286</v>
      </c>
      <c r="D184" s="80" t="s">
        <v>13</v>
      </c>
      <c r="E184" s="13">
        <v>41515</v>
      </c>
      <c r="F184" s="2">
        <v>40</v>
      </c>
      <c r="G184" s="6">
        <f t="shared" si="137"/>
        <v>1660600</v>
      </c>
      <c r="H184" s="3"/>
      <c r="I184" s="15"/>
      <c r="J184" s="3">
        <f t="shared" si="138"/>
        <v>0</v>
      </c>
      <c r="K184" s="3">
        <v>30</v>
      </c>
      <c r="L184" s="13">
        <f t="shared" si="140"/>
        <v>1660600</v>
      </c>
      <c r="M184" s="3">
        <v>12</v>
      </c>
      <c r="N184" s="13">
        <f t="shared" si="141"/>
        <v>498180</v>
      </c>
      <c r="O184" s="13">
        <v>41515</v>
      </c>
      <c r="P184" s="13"/>
      <c r="Q184" s="13"/>
      <c r="R184" s="13"/>
      <c r="S184" s="32">
        <v>5</v>
      </c>
      <c r="T184" s="34">
        <f t="shared" si="119"/>
        <v>207575</v>
      </c>
      <c r="U184" s="44">
        <f t="shared" ref="U184:U186" si="142">M184-S184</f>
        <v>7</v>
      </c>
      <c r="V184" s="44">
        <f t="shared" si="132"/>
        <v>41515</v>
      </c>
      <c r="W184" s="44">
        <f t="shared" ref="W184:W186" si="143">U184*O184</f>
        <v>290605</v>
      </c>
      <c r="X184" s="45" t="s">
        <v>583</v>
      </c>
      <c r="Y184" s="45" t="s">
        <v>584</v>
      </c>
      <c r="Z184" s="45" t="s">
        <v>585</v>
      </c>
    </row>
    <row r="185" spans="1:30" ht="99" customHeight="1" x14ac:dyDescent="0.3">
      <c r="A185" s="51">
        <v>181</v>
      </c>
      <c r="B185" s="59" t="s">
        <v>287</v>
      </c>
      <c r="C185" s="59" t="s">
        <v>288</v>
      </c>
      <c r="D185" s="80" t="s">
        <v>13</v>
      </c>
      <c r="E185" s="13">
        <v>41257</v>
      </c>
      <c r="F185" s="2">
        <v>4</v>
      </c>
      <c r="G185" s="6">
        <f t="shared" si="137"/>
        <v>165028</v>
      </c>
      <c r="H185" s="3"/>
      <c r="I185" s="15"/>
      <c r="J185" s="3">
        <f t="shared" ref="J185:J196" si="144">H185*I185</f>
        <v>0</v>
      </c>
      <c r="K185" s="3">
        <f t="shared" ref="K185:K196" si="145">F185-H185</f>
        <v>4</v>
      </c>
      <c r="L185" s="13">
        <f t="shared" si="140"/>
        <v>165028</v>
      </c>
      <c r="M185" s="3">
        <v>1</v>
      </c>
      <c r="N185" s="13">
        <f t="shared" si="141"/>
        <v>41257</v>
      </c>
      <c r="O185" s="13">
        <v>39000</v>
      </c>
      <c r="P185" s="13"/>
      <c r="Q185" s="13"/>
      <c r="R185" s="13"/>
      <c r="S185" s="16"/>
      <c r="T185" s="17">
        <f t="shared" si="119"/>
        <v>0</v>
      </c>
      <c r="U185" s="44">
        <f t="shared" si="142"/>
        <v>1</v>
      </c>
      <c r="V185" s="44">
        <f t="shared" si="132"/>
        <v>39000</v>
      </c>
      <c r="W185" s="44">
        <f t="shared" si="143"/>
        <v>39000</v>
      </c>
      <c r="X185" s="45" t="s">
        <v>583</v>
      </c>
      <c r="Y185" s="45" t="s">
        <v>584</v>
      </c>
      <c r="Z185" s="45" t="s">
        <v>585</v>
      </c>
    </row>
    <row r="186" spans="1:30" ht="115.5" customHeight="1" x14ac:dyDescent="0.3">
      <c r="A186" s="51">
        <v>182</v>
      </c>
      <c r="B186" s="59" t="s">
        <v>289</v>
      </c>
      <c r="C186" s="59" t="s">
        <v>290</v>
      </c>
      <c r="D186" s="80" t="s">
        <v>13</v>
      </c>
      <c r="E186" s="13">
        <v>125000</v>
      </c>
      <c r="F186" s="2">
        <v>10</v>
      </c>
      <c r="G186" s="6">
        <f t="shared" si="137"/>
        <v>1250000</v>
      </c>
      <c r="H186" s="3"/>
      <c r="I186" s="15"/>
      <c r="J186" s="3">
        <f t="shared" si="144"/>
        <v>0</v>
      </c>
      <c r="K186" s="3">
        <f t="shared" si="145"/>
        <v>10</v>
      </c>
      <c r="L186" s="13">
        <f t="shared" si="140"/>
        <v>1250000</v>
      </c>
      <c r="M186" s="3">
        <f t="shared" ref="M186:M193" si="146">K186*30/100</f>
        <v>3</v>
      </c>
      <c r="N186" s="13">
        <f t="shared" si="141"/>
        <v>375000</v>
      </c>
      <c r="O186" s="13">
        <v>118000</v>
      </c>
      <c r="P186" s="13"/>
      <c r="Q186" s="13"/>
      <c r="R186" s="13"/>
      <c r="S186" s="16"/>
      <c r="T186" s="17">
        <f t="shared" si="119"/>
        <v>0</v>
      </c>
      <c r="U186" s="44">
        <f t="shared" si="142"/>
        <v>3</v>
      </c>
      <c r="V186" s="44">
        <f t="shared" si="132"/>
        <v>118000</v>
      </c>
      <c r="W186" s="44">
        <f t="shared" si="143"/>
        <v>354000</v>
      </c>
      <c r="X186" s="45" t="s">
        <v>583</v>
      </c>
      <c r="Y186" s="45" t="s">
        <v>584</v>
      </c>
      <c r="Z186" s="45" t="s">
        <v>585</v>
      </c>
    </row>
    <row r="187" spans="1:30" ht="99" customHeight="1" x14ac:dyDescent="0.3">
      <c r="A187" s="51">
        <v>183</v>
      </c>
      <c r="B187" s="59" t="s">
        <v>291</v>
      </c>
      <c r="C187" s="59" t="s">
        <v>292</v>
      </c>
      <c r="D187" s="80" t="s">
        <v>9</v>
      </c>
      <c r="E187" s="13">
        <v>12900</v>
      </c>
      <c r="F187" s="2">
        <v>12</v>
      </c>
      <c r="G187" s="6">
        <f t="shared" si="137"/>
        <v>154800</v>
      </c>
      <c r="H187" s="3"/>
      <c r="I187" s="15"/>
      <c r="J187" s="3">
        <f t="shared" si="144"/>
        <v>0</v>
      </c>
      <c r="K187" s="3">
        <f t="shared" si="145"/>
        <v>12</v>
      </c>
      <c r="L187" s="13">
        <f t="shared" si="140"/>
        <v>154800</v>
      </c>
      <c r="M187" s="3">
        <v>4</v>
      </c>
      <c r="N187" s="13">
        <f t="shared" si="141"/>
        <v>51600</v>
      </c>
      <c r="O187" s="13">
        <v>12900</v>
      </c>
      <c r="P187" s="13"/>
      <c r="Q187" s="13"/>
      <c r="R187" s="13"/>
      <c r="S187" s="16"/>
      <c r="T187" s="17">
        <f t="shared" si="119"/>
        <v>0</v>
      </c>
      <c r="U187" s="44">
        <f t="shared" ref="U187:U189" si="147">M187-S187</f>
        <v>4</v>
      </c>
      <c r="V187" s="44">
        <f t="shared" si="132"/>
        <v>12900</v>
      </c>
      <c r="W187" s="44">
        <f t="shared" ref="W187:W189" si="148">U187*O187</f>
        <v>51600</v>
      </c>
      <c r="X187" s="45" t="s">
        <v>583</v>
      </c>
      <c r="Y187" s="45" t="s">
        <v>584</v>
      </c>
      <c r="Z187" s="45" t="s">
        <v>585</v>
      </c>
    </row>
    <row r="188" spans="1:30" ht="99" customHeight="1" x14ac:dyDescent="0.3">
      <c r="A188" s="51">
        <v>184</v>
      </c>
      <c r="B188" s="56" t="s">
        <v>293</v>
      </c>
      <c r="C188" s="56" t="s">
        <v>294</v>
      </c>
      <c r="D188" s="82" t="s">
        <v>9</v>
      </c>
      <c r="E188" s="13">
        <v>12900</v>
      </c>
      <c r="F188" s="2">
        <v>12</v>
      </c>
      <c r="G188" s="6">
        <f t="shared" si="137"/>
        <v>154800</v>
      </c>
      <c r="H188" s="3"/>
      <c r="I188" s="15"/>
      <c r="J188" s="3">
        <f t="shared" si="144"/>
        <v>0</v>
      </c>
      <c r="K188" s="3">
        <f t="shared" si="145"/>
        <v>12</v>
      </c>
      <c r="L188" s="13">
        <f t="shared" si="140"/>
        <v>154800</v>
      </c>
      <c r="M188" s="3">
        <v>4</v>
      </c>
      <c r="N188" s="13">
        <f t="shared" si="141"/>
        <v>51600</v>
      </c>
      <c r="O188" s="13">
        <v>12900</v>
      </c>
      <c r="P188" s="13"/>
      <c r="Q188" s="13"/>
      <c r="R188" s="13"/>
      <c r="S188" s="16"/>
      <c r="T188" s="17">
        <f t="shared" si="119"/>
        <v>0</v>
      </c>
      <c r="U188" s="44">
        <f t="shared" si="147"/>
        <v>4</v>
      </c>
      <c r="V188" s="44">
        <f t="shared" si="132"/>
        <v>12900</v>
      </c>
      <c r="W188" s="44">
        <f t="shared" si="148"/>
        <v>51600</v>
      </c>
      <c r="X188" s="45" t="s">
        <v>583</v>
      </c>
      <c r="Y188" s="45" t="s">
        <v>584</v>
      </c>
      <c r="Z188" s="45" t="s">
        <v>585</v>
      </c>
    </row>
    <row r="189" spans="1:30" ht="99" customHeight="1" x14ac:dyDescent="0.3">
      <c r="A189" s="51">
        <v>185</v>
      </c>
      <c r="B189" s="56" t="s">
        <v>295</v>
      </c>
      <c r="C189" s="56" t="s">
        <v>296</v>
      </c>
      <c r="D189" s="82" t="s">
        <v>9</v>
      </c>
      <c r="E189" s="13">
        <v>12900</v>
      </c>
      <c r="F189" s="2">
        <v>12</v>
      </c>
      <c r="G189" s="6">
        <f t="shared" si="137"/>
        <v>154800</v>
      </c>
      <c r="H189" s="3"/>
      <c r="I189" s="15"/>
      <c r="J189" s="3">
        <f t="shared" si="144"/>
        <v>0</v>
      </c>
      <c r="K189" s="3">
        <f t="shared" si="145"/>
        <v>12</v>
      </c>
      <c r="L189" s="13">
        <f t="shared" si="140"/>
        <v>154800</v>
      </c>
      <c r="M189" s="3">
        <v>4</v>
      </c>
      <c r="N189" s="13">
        <f t="shared" si="141"/>
        <v>51600</v>
      </c>
      <c r="O189" s="13">
        <v>12900</v>
      </c>
      <c r="P189" s="13"/>
      <c r="Q189" s="13"/>
      <c r="R189" s="13"/>
      <c r="S189" s="16"/>
      <c r="T189" s="17">
        <f t="shared" si="119"/>
        <v>0</v>
      </c>
      <c r="U189" s="44">
        <f t="shared" si="147"/>
        <v>4</v>
      </c>
      <c r="V189" s="44">
        <f t="shared" si="132"/>
        <v>12900</v>
      </c>
      <c r="W189" s="44">
        <f t="shared" si="148"/>
        <v>51600</v>
      </c>
      <c r="X189" s="45" t="s">
        <v>583</v>
      </c>
      <c r="Y189" s="45" t="s">
        <v>584</v>
      </c>
      <c r="Z189" s="45" t="s">
        <v>585</v>
      </c>
    </row>
    <row r="190" spans="1:30" s="39" customFormat="1" ht="72" customHeight="1" x14ac:dyDescent="0.25">
      <c r="A190" s="51">
        <v>186</v>
      </c>
      <c r="B190" s="95" t="s">
        <v>297</v>
      </c>
      <c r="C190" s="86"/>
      <c r="D190" s="81">
        <v>1</v>
      </c>
      <c r="E190" s="13"/>
      <c r="F190" s="2"/>
      <c r="G190" s="6">
        <f t="shared" si="137"/>
        <v>0</v>
      </c>
      <c r="H190" s="3"/>
      <c r="I190" s="15"/>
      <c r="J190" s="3">
        <f t="shared" si="144"/>
        <v>0</v>
      </c>
      <c r="K190" s="3">
        <f t="shared" si="145"/>
        <v>0</v>
      </c>
      <c r="L190" s="13">
        <f t="shared" si="140"/>
        <v>0</v>
      </c>
      <c r="M190" s="3">
        <v>1</v>
      </c>
      <c r="N190" s="13">
        <f t="shared" si="141"/>
        <v>0</v>
      </c>
      <c r="O190" s="13"/>
      <c r="P190" s="3"/>
      <c r="Q190" s="13"/>
      <c r="R190" s="13"/>
      <c r="S190" s="16">
        <v>1</v>
      </c>
      <c r="T190" s="17">
        <f t="shared" si="119"/>
        <v>0</v>
      </c>
      <c r="U190" s="36"/>
      <c r="V190" s="37"/>
      <c r="W190" s="37"/>
      <c r="X190" s="38"/>
      <c r="Y190" s="38"/>
      <c r="Z190" s="38"/>
      <c r="AA190" s="5"/>
      <c r="AB190" s="5"/>
      <c r="AC190" s="5"/>
      <c r="AD190" s="5"/>
    </row>
    <row r="191" spans="1:30" ht="101.25" customHeight="1" x14ac:dyDescent="0.3">
      <c r="A191" s="51">
        <v>187</v>
      </c>
      <c r="B191" s="59" t="s">
        <v>298</v>
      </c>
      <c r="C191" s="59" t="s">
        <v>286</v>
      </c>
      <c r="D191" s="98"/>
      <c r="E191" s="29"/>
      <c r="F191" s="25"/>
      <c r="G191" s="26"/>
      <c r="H191" s="27"/>
      <c r="I191" s="28"/>
      <c r="J191" s="27"/>
      <c r="K191" s="27"/>
      <c r="L191" s="29"/>
      <c r="M191" s="27"/>
      <c r="N191" s="29"/>
      <c r="O191" s="29"/>
      <c r="P191" s="27"/>
      <c r="Q191" s="29"/>
      <c r="R191" s="29"/>
      <c r="S191" s="27">
        <v>5</v>
      </c>
      <c r="T191" s="29">
        <f t="shared" si="119"/>
        <v>203000</v>
      </c>
      <c r="U191" s="46">
        <v>15</v>
      </c>
      <c r="V191" s="44">
        <v>40600</v>
      </c>
      <c r="W191" s="44">
        <f>U191*V191</f>
        <v>609000</v>
      </c>
      <c r="X191" s="45" t="s">
        <v>583</v>
      </c>
      <c r="Y191" s="45" t="s">
        <v>584</v>
      </c>
      <c r="Z191" s="45" t="s">
        <v>585</v>
      </c>
    </row>
    <row r="192" spans="1:30" s="5" customFormat="1" ht="99" customHeight="1" x14ac:dyDescent="0.25">
      <c r="A192" s="77">
        <v>188</v>
      </c>
      <c r="B192" s="59" t="s">
        <v>299</v>
      </c>
      <c r="C192" s="59" t="s">
        <v>288</v>
      </c>
      <c r="D192" s="99" t="s">
        <v>13</v>
      </c>
      <c r="E192" s="13">
        <v>41257</v>
      </c>
      <c r="F192" s="2">
        <v>4</v>
      </c>
      <c r="G192" s="6">
        <f t="shared" si="137"/>
        <v>165028</v>
      </c>
      <c r="H192" s="3">
        <v>1</v>
      </c>
      <c r="I192" s="15">
        <v>38600</v>
      </c>
      <c r="J192" s="3">
        <f t="shared" si="144"/>
        <v>38600</v>
      </c>
      <c r="K192" s="3">
        <f t="shared" si="145"/>
        <v>3</v>
      </c>
      <c r="L192" s="13">
        <f t="shared" si="140"/>
        <v>126428</v>
      </c>
      <c r="M192" s="3">
        <v>1</v>
      </c>
      <c r="N192" s="13">
        <f t="shared" si="141"/>
        <v>41257</v>
      </c>
      <c r="O192" s="13">
        <v>39000</v>
      </c>
      <c r="P192" s="13"/>
      <c r="Q192" s="13"/>
      <c r="R192" s="13"/>
      <c r="S192" s="1"/>
      <c r="T192" s="13">
        <f t="shared" si="119"/>
        <v>0</v>
      </c>
      <c r="U192" s="13">
        <f t="shared" ref="U192:U193" si="149">M192-S192</f>
        <v>1</v>
      </c>
      <c r="V192" s="13">
        <f t="shared" si="132"/>
        <v>39000</v>
      </c>
      <c r="W192" s="13">
        <f t="shared" ref="W192" si="150">U192*O192</f>
        <v>39000</v>
      </c>
      <c r="X192" s="76" t="s">
        <v>583</v>
      </c>
      <c r="Y192" s="76" t="s">
        <v>584</v>
      </c>
      <c r="Z192" s="76" t="s">
        <v>585</v>
      </c>
    </row>
    <row r="193" spans="1:30" ht="81" x14ac:dyDescent="0.3">
      <c r="A193" s="51">
        <v>189</v>
      </c>
      <c r="B193" s="59" t="s">
        <v>300</v>
      </c>
      <c r="C193" s="59" t="s">
        <v>290</v>
      </c>
      <c r="D193" s="80" t="s">
        <v>13</v>
      </c>
      <c r="E193" s="34">
        <v>125000</v>
      </c>
      <c r="F193" s="30">
        <v>15</v>
      </c>
      <c r="G193" s="31">
        <f t="shared" si="137"/>
        <v>1875000</v>
      </c>
      <c r="H193" s="32">
        <v>5</v>
      </c>
      <c r="I193" s="33">
        <v>116800</v>
      </c>
      <c r="J193" s="32">
        <f t="shared" si="144"/>
        <v>584000</v>
      </c>
      <c r="K193" s="32">
        <f t="shared" si="145"/>
        <v>10</v>
      </c>
      <c r="L193" s="34">
        <f t="shared" si="140"/>
        <v>1291000</v>
      </c>
      <c r="M193" s="32">
        <f t="shared" si="146"/>
        <v>3</v>
      </c>
      <c r="N193" s="34">
        <f t="shared" si="141"/>
        <v>375000</v>
      </c>
      <c r="O193" s="34">
        <v>118000</v>
      </c>
      <c r="P193" s="34"/>
      <c r="Q193" s="34"/>
      <c r="R193" s="34"/>
      <c r="S193" s="32">
        <v>1</v>
      </c>
      <c r="T193" s="34">
        <f t="shared" si="119"/>
        <v>118000</v>
      </c>
      <c r="U193" s="44">
        <f t="shared" si="149"/>
        <v>2</v>
      </c>
      <c r="V193" s="44">
        <f t="shared" si="132"/>
        <v>118000</v>
      </c>
      <c r="W193" s="44">
        <f>U193*O193</f>
        <v>236000</v>
      </c>
      <c r="X193" s="45" t="s">
        <v>583</v>
      </c>
      <c r="Y193" s="45" t="s">
        <v>584</v>
      </c>
      <c r="Z193" s="45" t="s">
        <v>585</v>
      </c>
    </row>
    <row r="194" spans="1:30" ht="75" x14ac:dyDescent="0.3">
      <c r="A194" s="51">
        <v>190</v>
      </c>
      <c r="B194" s="59" t="s">
        <v>291</v>
      </c>
      <c r="C194" s="59" t="s">
        <v>292</v>
      </c>
      <c r="D194" s="80" t="s">
        <v>9</v>
      </c>
      <c r="E194" s="34">
        <v>12900</v>
      </c>
      <c r="F194" s="30">
        <v>12</v>
      </c>
      <c r="G194" s="31">
        <f t="shared" si="137"/>
        <v>154800</v>
      </c>
      <c r="H194" s="32"/>
      <c r="I194" s="33"/>
      <c r="J194" s="32">
        <f t="shared" si="144"/>
        <v>0</v>
      </c>
      <c r="K194" s="32">
        <f t="shared" si="145"/>
        <v>12</v>
      </c>
      <c r="L194" s="34">
        <f t="shared" si="140"/>
        <v>154800</v>
      </c>
      <c r="M194" s="32">
        <v>4</v>
      </c>
      <c r="N194" s="34">
        <f t="shared" si="141"/>
        <v>51600</v>
      </c>
      <c r="O194" s="34">
        <v>12900</v>
      </c>
      <c r="P194" s="34"/>
      <c r="Q194" s="34"/>
      <c r="R194" s="34"/>
      <c r="S194" s="32">
        <v>1</v>
      </c>
      <c r="T194" s="34">
        <f t="shared" si="119"/>
        <v>12900</v>
      </c>
      <c r="U194" s="44">
        <f t="shared" ref="U194:U196" si="151">M194-S194</f>
        <v>3</v>
      </c>
      <c r="V194" s="44">
        <f t="shared" si="132"/>
        <v>12900</v>
      </c>
      <c r="W194" s="44">
        <f t="shared" ref="W194:W196" si="152">U194*O194</f>
        <v>38700</v>
      </c>
      <c r="X194" s="45" t="s">
        <v>583</v>
      </c>
      <c r="Y194" s="45" t="s">
        <v>584</v>
      </c>
      <c r="Z194" s="45" t="s">
        <v>585</v>
      </c>
    </row>
    <row r="195" spans="1:30" ht="75" x14ac:dyDescent="0.3">
      <c r="A195" s="51">
        <v>191</v>
      </c>
      <c r="B195" s="56" t="s">
        <v>293</v>
      </c>
      <c r="C195" s="56" t="s">
        <v>294</v>
      </c>
      <c r="D195" s="82" t="s">
        <v>9</v>
      </c>
      <c r="E195" s="34">
        <v>12900</v>
      </c>
      <c r="F195" s="30">
        <v>12</v>
      </c>
      <c r="G195" s="31">
        <f t="shared" si="137"/>
        <v>154800</v>
      </c>
      <c r="H195" s="32"/>
      <c r="I195" s="33"/>
      <c r="J195" s="32">
        <f t="shared" si="144"/>
        <v>0</v>
      </c>
      <c r="K195" s="32">
        <f t="shared" si="145"/>
        <v>12</v>
      </c>
      <c r="L195" s="34">
        <f t="shared" si="140"/>
        <v>154800</v>
      </c>
      <c r="M195" s="32">
        <v>4</v>
      </c>
      <c r="N195" s="34">
        <f t="shared" si="141"/>
        <v>51600</v>
      </c>
      <c r="O195" s="34">
        <v>12900</v>
      </c>
      <c r="P195" s="34"/>
      <c r="Q195" s="34"/>
      <c r="R195" s="34"/>
      <c r="S195" s="32">
        <v>1</v>
      </c>
      <c r="T195" s="34">
        <f t="shared" si="119"/>
        <v>12900</v>
      </c>
      <c r="U195" s="44">
        <f t="shared" si="151"/>
        <v>3</v>
      </c>
      <c r="V195" s="44">
        <f t="shared" si="132"/>
        <v>12900</v>
      </c>
      <c r="W195" s="44">
        <f t="shared" si="152"/>
        <v>38700</v>
      </c>
      <c r="X195" s="45" t="s">
        <v>583</v>
      </c>
      <c r="Y195" s="45" t="s">
        <v>584</v>
      </c>
      <c r="Z195" s="45" t="s">
        <v>585</v>
      </c>
    </row>
    <row r="196" spans="1:30" ht="75" x14ac:dyDescent="0.3">
      <c r="A196" s="51">
        <v>192</v>
      </c>
      <c r="B196" s="56" t="s">
        <v>295</v>
      </c>
      <c r="C196" s="56" t="s">
        <v>296</v>
      </c>
      <c r="D196" s="82" t="s">
        <v>9</v>
      </c>
      <c r="E196" s="34">
        <v>12900</v>
      </c>
      <c r="F196" s="30">
        <v>12</v>
      </c>
      <c r="G196" s="31">
        <f t="shared" si="137"/>
        <v>154800</v>
      </c>
      <c r="H196" s="32"/>
      <c r="I196" s="33"/>
      <c r="J196" s="32">
        <f t="shared" si="144"/>
        <v>0</v>
      </c>
      <c r="K196" s="32">
        <f t="shared" si="145"/>
        <v>12</v>
      </c>
      <c r="L196" s="34">
        <f t="shared" si="140"/>
        <v>154800</v>
      </c>
      <c r="M196" s="32">
        <v>4</v>
      </c>
      <c r="N196" s="34">
        <f t="shared" si="141"/>
        <v>51600</v>
      </c>
      <c r="O196" s="34">
        <v>12900</v>
      </c>
      <c r="P196" s="34"/>
      <c r="Q196" s="34"/>
      <c r="R196" s="34"/>
      <c r="S196" s="32">
        <v>1</v>
      </c>
      <c r="T196" s="34">
        <f t="shared" si="119"/>
        <v>12900</v>
      </c>
      <c r="U196" s="44">
        <f t="shared" si="151"/>
        <v>3</v>
      </c>
      <c r="V196" s="44">
        <f t="shared" si="132"/>
        <v>12900</v>
      </c>
      <c r="W196" s="44">
        <f t="shared" si="152"/>
        <v>38700</v>
      </c>
      <c r="X196" s="45" t="s">
        <v>583</v>
      </c>
      <c r="Y196" s="45" t="s">
        <v>584</v>
      </c>
      <c r="Z196" s="45" t="s">
        <v>585</v>
      </c>
    </row>
    <row r="197" spans="1:30" s="39" customFormat="1" ht="60.75" x14ac:dyDescent="0.25">
      <c r="A197" s="51">
        <v>193</v>
      </c>
      <c r="B197" s="87" t="s">
        <v>303</v>
      </c>
      <c r="C197" s="100"/>
      <c r="D197" s="81">
        <v>1</v>
      </c>
      <c r="E197" s="13"/>
      <c r="F197" s="2"/>
      <c r="G197" s="6">
        <f t="shared" ref="G197:G213" si="153">E197*F197</f>
        <v>0</v>
      </c>
      <c r="H197" s="3"/>
      <c r="I197" s="15"/>
      <c r="J197" s="3">
        <f t="shared" ref="J197:J212" si="154">H197*I197</f>
        <v>0</v>
      </c>
      <c r="K197" s="3">
        <f t="shared" ref="K197:K212" si="155">F197-H197</f>
        <v>0</v>
      </c>
      <c r="L197" s="13">
        <f t="shared" ref="L197:L213" si="156">G197-J197</f>
        <v>0</v>
      </c>
      <c r="M197" s="3">
        <v>1</v>
      </c>
      <c r="N197" s="13">
        <f t="shared" ref="N197:N213" si="157">E197*M197</f>
        <v>0</v>
      </c>
      <c r="O197" s="13"/>
      <c r="P197" s="3"/>
      <c r="Q197" s="13"/>
      <c r="R197" s="13"/>
      <c r="S197" s="16">
        <v>1</v>
      </c>
      <c r="T197" s="17">
        <f t="shared" si="119"/>
        <v>0</v>
      </c>
      <c r="U197" s="36"/>
      <c r="V197" s="37"/>
      <c r="W197" s="37"/>
      <c r="X197" s="38"/>
      <c r="Y197" s="38"/>
      <c r="Z197" s="38"/>
      <c r="AA197" s="5"/>
      <c r="AB197" s="5"/>
      <c r="AC197" s="5"/>
      <c r="AD197" s="5"/>
    </row>
    <row r="198" spans="1:30" s="5" customFormat="1" ht="96.75" customHeight="1" x14ac:dyDescent="0.25">
      <c r="A198" s="77">
        <v>194</v>
      </c>
      <c r="B198" s="69" t="s">
        <v>304</v>
      </c>
      <c r="C198" s="58" t="s">
        <v>305</v>
      </c>
      <c r="D198" s="99" t="s">
        <v>5</v>
      </c>
      <c r="E198" s="34">
        <v>9100</v>
      </c>
      <c r="F198" s="30">
        <v>2</v>
      </c>
      <c r="G198" s="31">
        <f t="shared" si="153"/>
        <v>18200</v>
      </c>
      <c r="H198" s="32"/>
      <c r="I198" s="33"/>
      <c r="J198" s="32">
        <f t="shared" si="154"/>
        <v>0</v>
      </c>
      <c r="K198" s="32">
        <f t="shared" si="155"/>
        <v>2</v>
      </c>
      <c r="L198" s="34">
        <f t="shared" si="156"/>
        <v>18200</v>
      </c>
      <c r="M198" s="32">
        <v>1</v>
      </c>
      <c r="N198" s="34">
        <f t="shared" si="157"/>
        <v>9100</v>
      </c>
      <c r="O198" s="34"/>
      <c r="P198" s="34"/>
      <c r="Q198" s="34"/>
      <c r="R198" s="34"/>
      <c r="S198" s="32"/>
      <c r="T198" s="34">
        <f t="shared" si="119"/>
        <v>0</v>
      </c>
      <c r="U198" s="13">
        <f t="shared" ref="U198:U206" si="158">M198-S198</f>
        <v>1</v>
      </c>
      <c r="V198" s="13">
        <f t="shared" si="132"/>
        <v>9100</v>
      </c>
      <c r="W198" s="13">
        <f t="shared" ref="W198:W206" si="159">U198*E198</f>
        <v>9100</v>
      </c>
      <c r="X198" s="76" t="s">
        <v>583</v>
      </c>
      <c r="Y198" s="76" t="s">
        <v>584</v>
      </c>
      <c r="Z198" s="76" t="s">
        <v>585</v>
      </c>
    </row>
    <row r="199" spans="1:30" ht="96.75" customHeight="1" x14ac:dyDescent="0.3">
      <c r="A199" s="51">
        <v>195</v>
      </c>
      <c r="B199" s="69" t="s">
        <v>306</v>
      </c>
      <c r="C199" s="58" t="s">
        <v>307</v>
      </c>
      <c r="D199" s="80" t="s">
        <v>5</v>
      </c>
      <c r="E199" s="13">
        <v>108200</v>
      </c>
      <c r="F199" s="2">
        <v>2</v>
      </c>
      <c r="G199" s="6">
        <f t="shared" si="153"/>
        <v>216400</v>
      </c>
      <c r="H199" s="3"/>
      <c r="I199" s="15"/>
      <c r="J199" s="3">
        <f t="shared" si="154"/>
        <v>0</v>
      </c>
      <c r="K199" s="3">
        <f t="shared" si="155"/>
        <v>2</v>
      </c>
      <c r="L199" s="13">
        <f t="shared" si="156"/>
        <v>216400</v>
      </c>
      <c r="M199" s="3">
        <v>1</v>
      </c>
      <c r="N199" s="13">
        <f t="shared" si="157"/>
        <v>108200</v>
      </c>
      <c r="O199" s="13"/>
      <c r="P199" s="13"/>
      <c r="Q199" s="13"/>
      <c r="R199" s="13"/>
      <c r="S199" s="16"/>
      <c r="T199" s="17">
        <f t="shared" si="119"/>
        <v>0</v>
      </c>
      <c r="U199" s="44">
        <f t="shared" si="158"/>
        <v>1</v>
      </c>
      <c r="V199" s="44">
        <f t="shared" si="132"/>
        <v>108200</v>
      </c>
      <c r="W199" s="44">
        <f t="shared" si="159"/>
        <v>108200</v>
      </c>
      <c r="X199" s="45" t="s">
        <v>583</v>
      </c>
      <c r="Y199" s="45" t="s">
        <v>584</v>
      </c>
      <c r="Z199" s="45" t="s">
        <v>585</v>
      </c>
    </row>
    <row r="200" spans="1:30" ht="96" customHeight="1" x14ac:dyDescent="0.3">
      <c r="A200" s="51">
        <v>196</v>
      </c>
      <c r="B200" s="58" t="s">
        <v>308</v>
      </c>
      <c r="C200" s="58" t="s">
        <v>309</v>
      </c>
      <c r="D200" s="80" t="s">
        <v>5</v>
      </c>
      <c r="E200" s="34">
        <v>25000</v>
      </c>
      <c r="F200" s="30">
        <v>8</v>
      </c>
      <c r="G200" s="31">
        <f t="shared" si="153"/>
        <v>200000</v>
      </c>
      <c r="H200" s="32"/>
      <c r="I200" s="33"/>
      <c r="J200" s="32">
        <f t="shared" si="154"/>
        <v>0</v>
      </c>
      <c r="K200" s="32">
        <f t="shared" si="155"/>
        <v>8</v>
      </c>
      <c r="L200" s="34">
        <f t="shared" si="156"/>
        <v>200000</v>
      </c>
      <c r="M200" s="32">
        <v>3</v>
      </c>
      <c r="N200" s="34">
        <f t="shared" si="157"/>
        <v>75000</v>
      </c>
      <c r="O200" s="34"/>
      <c r="P200" s="34"/>
      <c r="Q200" s="34"/>
      <c r="R200" s="34"/>
      <c r="S200" s="32">
        <v>1</v>
      </c>
      <c r="T200" s="34">
        <f t="shared" si="119"/>
        <v>25000</v>
      </c>
      <c r="U200" s="44">
        <f t="shared" si="158"/>
        <v>2</v>
      </c>
      <c r="V200" s="44">
        <f t="shared" si="132"/>
        <v>25000</v>
      </c>
      <c r="W200" s="44">
        <f t="shared" si="159"/>
        <v>50000</v>
      </c>
      <c r="X200" s="45" t="s">
        <v>583</v>
      </c>
      <c r="Y200" s="45" t="s">
        <v>584</v>
      </c>
      <c r="Z200" s="45" t="s">
        <v>585</v>
      </c>
    </row>
    <row r="201" spans="1:30" s="5" customFormat="1" ht="409.5" customHeight="1" x14ac:dyDescent="0.25">
      <c r="A201" s="77">
        <v>197</v>
      </c>
      <c r="B201" s="69" t="s">
        <v>310</v>
      </c>
      <c r="C201" s="58" t="s">
        <v>311</v>
      </c>
      <c r="D201" s="99" t="s">
        <v>5</v>
      </c>
      <c r="E201" s="34">
        <v>25000</v>
      </c>
      <c r="F201" s="30">
        <v>3</v>
      </c>
      <c r="G201" s="31">
        <f t="shared" si="153"/>
        <v>75000</v>
      </c>
      <c r="H201" s="32"/>
      <c r="I201" s="33"/>
      <c r="J201" s="32">
        <f t="shared" si="154"/>
        <v>0</v>
      </c>
      <c r="K201" s="32">
        <f t="shared" si="155"/>
        <v>3</v>
      </c>
      <c r="L201" s="34">
        <f t="shared" si="156"/>
        <v>75000</v>
      </c>
      <c r="M201" s="32">
        <v>1</v>
      </c>
      <c r="N201" s="34">
        <f t="shared" si="157"/>
        <v>25000</v>
      </c>
      <c r="O201" s="34"/>
      <c r="P201" s="34"/>
      <c r="Q201" s="34"/>
      <c r="R201" s="34"/>
      <c r="S201" s="32"/>
      <c r="T201" s="34">
        <f t="shared" ref="T201:T264" si="160">V201*S201</f>
        <v>0</v>
      </c>
      <c r="U201" s="13">
        <f t="shared" si="158"/>
        <v>1</v>
      </c>
      <c r="V201" s="13">
        <f t="shared" si="132"/>
        <v>25000</v>
      </c>
      <c r="W201" s="13">
        <f t="shared" si="159"/>
        <v>25000</v>
      </c>
      <c r="X201" s="76" t="s">
        <v>583</v>
      </c>
      <c r="Y201" s="76" t="s">
        <v>584</v>
      </c>
      <c r="Z201" s="76" t="s">
        <v>585</v>
      </c>
    </row>
    <row r="202" spans="1:30" s="5" customFormat="1" ht="409.5" customHeight="1" x14ac:dyDescent="0.25">
      <c r="A202" s="77">
        <v>198</v>
      </c>
      <c r="B202" s="69" t="s">
        <v>312</v>
      </c>
      <c r="C202" s="58" t="s">
        <v>313</v>
      </c>
      <c r="D202" s="99" t="s">
        <v>5</v>
      </c>
      <c r="E202" s="34">
        <v>7100</v>
      </c>
      <c r="F202" s="30">
        <v>3</v>
      </c>
      <c r="G202" s="31">
        <f t="shared" si="153"/>
        <v>21300</v>
      </c>
      <c r="H202" s="32"/>
      <c r="I202" s="33"/>
      <c r="J202" s="32">
        <f t="shared" si="154"/>
        <v>0</v>
      </c>
      <c r="K202" s="32">
        <f t="shared" si="155"/>
        <v>3</v>
      </c>
      <c r="L202" s="34">
        <f t="shared" si="156"/>
        <v>21300</v>
      </c>
      <c r="M202" s="32">
        <v>1</v>
      </c>
      <c r="N202" s="34">
        <f t="shared" si="157"/>
        <v>7100</v>
      </c>
      <c r="O202" s="34"/>
      <c r="P202" s="34"/>
      <c r="Q202" s="34"/>
      <c r="R202" s="34"/>
      <c r="S202" s="32"/>
      <c r="T202" s="34">
        <f t="shared" si="160"/>
        <v>0</v>
      </c>
      <c r="U202" s="13">
        <f t="shared" si="158"/>
        <v>1</v>
      </c>
      <c r="V202" s="13">
        <f t="shared" si="132"/>
        <v>7100</v>
      </c>
      <c r="W202" s="13">
        <f t="shared" si="159"/>
        <v>7100</v>
      </c>
      <c r="X202" s="76" t="s">
        <v>583</v>
      </c>
      <c r="Y202" s="76" t="s">
        <v>584</v>
      </c>
      <c r="Z202" s="76" t="s">
        <v>585</v>
      </c>
    </row>
    <row r="203" spans="1:30" ht="363" customHeight="1" x14ac:dyDescent="0.3">
      <c r="A203" s="51">
        <v>199</v>
      </c>
      <c r="B203" s="69" t="s">
        <v>314</v>
      </c>
      <c r="C203" s="58" t="s">
        <v>315</v>
      </c>
      <c r="D203" s="80" t="s">
        <v>5</v>
      </c>
      <c r="E203" s="13">
        <v>16200</v>
      </c>
      <c r="F203" s="2">
        <v>3</v>
      </c>
      <c r="G203" s="6">
        <f t="shared" si="153"/>
        <v>48600</v>
      </c>
      <c r="H203" s="3"/>
      <c r="I203" s="15"/>
      <c r="J203" s="3">
        <f t="shared" si="154"/>
        <v>0</v>
      </c>
      <c r="K203" s="3">
        <f t="shared" si="155"/>
        <v>3</v>
      </c>
      <c r="L203" s="13">
        <f t="shared" si="156"/>
        <v>48600</v>
      </c>
      <c r="M203" s="3">
        <v>1</v>
      </c>
      <c r="N203" s="13">
        <f t="shared" si="157"/>
        <v>16200</v>
      </c>
      <c r="O203" s="13"/>
      <c r="P203" s="13"/>
      <c r="Q203" s="13"/>
      <c r="R203" s="13"/>
      <c r="S203" s="16"/>
      <c r="T203" s="17">
        <f t="shared" si="160"/>
        <v>0</v>
      </c>
      <c r="U203" s="44">
        <f t="shared" si="158"/>
        <v>1</v>
      </c>
      <c r="V203" s="44">
        <f t="shared" si="132"/>
        <v>16200</v>
      </c>
      <c r="W203" s="44">
        <f t="shared" si="159"/>
        <v>16200</v>
      </c>
      <c r="X203" s="45" t="s">
        <v>583</v>
      </c>
      <c r="Y203" s="45" t="s">
        <v>584</v>
      </c>
      <c r="Z203" s="45" t="s">
        <v>585</v>
      </c>
    </row>
    <row r="204" spans="1:30" ht="65.25" customHeight="1" x14ac:dyDescent="0.3">
      <c r="A204" s="51">
        <v>200</v>
      </c>
      <c r="B204" s="58" t="s">
        <v>316</v>
      </c>
      <c r="C204" s="58" t="s">
        <v>317</v>
      </c>
      <c r="D204" s="80" t="s">
        <v>5</v>
      </c>
      <c r="E204" s="13">
        <v>10800</v>
      </c>
      <c r="F204" s="2">
        <v>1</v>
      </c>
      <c r="G204" s="6">
        <f t="shared" si="153"/>
        <v>10800</v>
      </c>
      <c r="H204" s="3"/>
      <c r="I204" s="15"/>
      <c r="J204" s="3">
        <f t="shared" si="154"/>
        <v>0</v>
      </c>
      <c r="K204" s="3">
        <f t="shared" si="155"/>
        <v>1</v>
      </c>
      <c r="L204" s="13">
        <f t="shared" si="156"/>
        <v>10800</v>
      </c>
      <c r="M204" s="3">
        <v>1</v>
      </c>
      <c r="N204" s="13">
        <f t="shared" si="157"/>
        <v>10800</v>
      </c>
      <c r="O204" s="13"/>
      <c r="P204" s="13"/>
      <c r="Q204" s="13"/>
      <c r="R204" s="13"/>
      <c r="S204" s="16"/>
      <c r="T204" s="17">
        <f t="shared" si="160"/>
        <v>0</v>
      </c>
      <c r="U204" s="44">
        <f t="shared" si="158"/>
        <v>1</v>
      </c>
      <c r="V204" s="44">
        <f t="shared" si="132"/>
        <v>10800</v>
      </c>
      <c r="W204" s="44">
        <f t="shared" si="159"/>
        <v>10800</v>
      </c>
      <c r="X204" s="45" t="s">
        <v>583</v>
      </c>
      <c r="Y204" s="45" t="s">
        <v>584</v>
      </c>
      <c r="Z204" s="45" t="s">
        <v>585</v>
      </c>
    </row>
    <row r="205" spans="1:30" ht="111" customHeight="1" x14ac:dyDescent="0.3">
      <c r="A205" s="51">
        <v>201</v>
      </c>
      <c r="B205" s="69" t="s">
        <v>318</v>
      </c>
      <c r="C205" s="58" t="s">
        <v>319</v>
      </c>
      <c r="D205" s="80" t="s">
        <v>5</v>
      </c>
      <c r="E205" s="13">
        <v>37800</v>
      </c>
      <c r="F205" s="2">
        <v>1</v>
      </c>
      <c r="G205" s="6">
        <f t="shared" si="153"/>
        <v>37800</v>
      </c>
      <c r="H205" s="3"/>
      <c r="I205" s="15"/>
      <c r="J205" s="3">
        <f t="shared" si="154"/>
        <v>0</v>
      </c>
      <c r="K205" s="3">
        <f t="shared" si="155"/>
        <v>1</v>
      </c>
      <c r="L205" s="13">
        <f t="shared" si="156"/>
        <v>37800</v>
      </c>
      <c r="M205" s="3">
        <v>1</v>
      </c>
      <c r="N205" s="13">
        <f t="shared" si="157"/>
        <v>37800</v>
      </c>
      <c r="O205" s="13"/>
      <c r="P205" s="13"/>
      <c r="Q205" s="13"/>
      <c r="R205" s="13"/>
      <c r="S205" s="16"/>
      <c r="T205" s="17">
        <f t="shared" si="160"/>
        <v>0</v>
      </c>
      <c r="U205" s="44">
        <f t="shared" si="158"/>
        <v>1</v>
      </c>
      <c r="V205" s="44">
        <f t="shared" si="132"/>
        <v>37800</v>
      </c>
      <c r="W205" s="44">
        <f t="shared" si="159"/>
        <v>37800</v>
      </c>
      <c r="X205" s="45" t="s">
        <v>583</v>
      </c>
      <c r="Y205" s="45" t="s">
        <v>584</v>
      </c>
      <c r="Z205" s="45" t="s">
        <v>585</v>
      </c>
    </row>
    <row r="206" spans="1:30" ht="124.5" customHeight="1" x14ac:dyDescent="0.3">
      <c r="A206" s="51">
        <v>202</v>
      </c>
      <c r="B206" s="58" t="s">
        <v>320</v>
      </c>
      <c r="C206" s="58" t="s">
        <v>321</v>
      </c>
      <c r="D206" s="80" t="s">
        <v>5</v>
      </c>
      <c r="E206" s="13">
        <v>8900</v>
      </c>
      <c r="F206" s="2">
        <v>8</v>
      </c>
      <c r="G206" s="6">
        <f t="shared" si="153"/>
        <v>71200</v>
      </c>
      <c r="H206" s="3"/>
      <c r="I206" s="15"/>
      <c r="J206" s="3">
        <f t="shared" si="154"/>
        <v>0</v>
      </c>
      <c r="K206" s="3">
        <f t="shared" si="155"/>
        <v>8</v>
      </c>
      <c r="L206" s="13">
        <f t="shared" si="156"/>
        <v>71200</v>
      </c>
      <c r="M206" s="3">
        <v>3</v>
      </c>
      <c r="N206" s="13">
        <f t="shared" si="157"/>
        <v>26700</v>
      </c>
      <c r="O206" s="13"/>
      <c r="P206" s="13"/>
      <c r="Q206" s="13"/>
      <c r="R206" s="13"/>
      <c r="S206" s="32">
        <v>1</v>
      </c>
      <c r="T206" s="34">
        <f t="shared" si="160"/>
        <v>8900</v>
      </c>
      <c r="U206" s="44">
        <f t="shared" si="158"/>
        <v>2</v>
      </c>
      <c r="V206" s="44">
        <f t="shared" si="132"/>
        <v>8900</v>
      </c>
      <c r="W206" s="44">
        <f t="shared" si="159"/>
        <v>17800</v>
      </c>
      <c r="X206" s="45" t="s">
        <v>583</v>
      </c>
      <c r="Y206" s="45" t="s">
        <v>584</v>
      </c>
      <c r="Z206" s="45" t="s">
        <v>585</v>
      </c>
    </row>
    <row r="207" spans="1:30" ht="409.5" x14ac:dyDescent="0.3">
      <c r="A207" s="51">
        <v>203</v>
      </c>
      <c r="B207" s="58" t="s">
        <v>322</v>
      </c>
      <c r="C207" s="58" t="s">
        <v>323</v>
      </c>
      <c r="D207" s="80" t="s">
        <v>5</v>
      </c>
      <c r="E207" s="34">
        <v>10400</v>
      </c>
      <c r="F207" s="30">
        <v>5</v>
      </c>
      <c r="G207" s="31">
        <f t="shared" si="153"/>
        <v>52000</v>
      </c>
      <c r="H207" s="32"/>
      <c r="I207" s="33"/>
      <c r="J207" s="32">
        <f t="shared" si="154"/>
        <v>0</v>
      </c>
      <c r="K207" s="32">
        <f t="shared" si="155"/>
        <v>5</v>
      </c>
      <c r="L207" s="34">
        <f t="shared" si="156"/>
        <v>52000</v>
      </c>
      <c r="M207" s="32">
        <v>2</v>
      </c>
      <c r="N207" s="34">
        <f t="shared" si="157"/>
        <v>20800</v>
      </c>
      <c r="O207" s="34"/>
      <c r="P207" s="34"/>
      <c r="Q207" s="34"/>
      <c r="R207" s="34"/>
      <c r="S207" s="32">
        <v>1</v>
      </c>
      <c r="T207" s="34">
        <f t="shared" si="160"/>
        <v>10400</v>
      </c>
      <c r="U207" s="44">
        <f>M207-S207</f>
        <v>1</v>
      </c>
      <c r="V207" s="44">
        <f t="shared" si="132"/>
        <v>10400</v>
      </c>
      <c r="W207" s="44">
        <f t="shared" ref="W207:W213" si="161">U207*E207</f>
        <v>10400</v>
      </c>
      <c r="X207" s="45" t="s">
        <v>583</v>
      </c>
      <c r="Y207" s="45" t="s">
        <v>584</v>
      </c>
      <c r="Z207" s="45" t="s">
        <v>585</v>
      </c>
    </row>
    <row r="208" spans="1:30" ht="51" customHeight="1" x14ac:dyDescent="0.3">
      <c r="A208" s="51">
        <v>204</v>
      </c>
      <c r="B208" s="58" t="s">
        <v>324</v>
      </c>
      <c r="C208" s="58" t="s">
        <v>325</v>
      </c>
      <c r="D208" s="80" t="s">
        <v>5</v>
      </c>
      <c r="E208" s="34">
        <v>18025</v>
      </c>
      <c r="F208" s="30">
        <v>5</v>
      </c>
      <c r="G208" s="31">
        <f t="shared" si="153"/>
        <v>90125</v>
      </c>
      <c r="H208" s="32"/>
      <c r="I208" s="33"/>
      <c r="J208" s="32">
        <f t="shared" si="154"/>
        <v>0</v>
      </c>
      <c r="K208" s="32">
        <f t="shared" si="155"/>
        <v>5</v>
      </c>
      <c r="L208" s="34">
        <f t="shared" si="156"/>
        <v>90125</v>
      </c>
      <c r="M208" s="32">
        <v>2</v>
      </c>
      <c r="N208" s="34">
        <f t="shared" si="157"/>
        <v>36050</v>
      </c>
      <c r="O208" s="34"/>
      <c r="P208" s="34"/>
      <c r="Q208" s="34"/>
      <c r="R208" s="34"/>
      <c r="S208" s="32">
        <v>1</v>
      </c>
      <c r="T208" s="34">
        <f t="shared" si="160"/>
        <v>18025</v>
      </c>
      <c r="U208" s="44">
        <f t="shared" ref="U208:U209" si="162">M208-S208</f>
        <v>1</v>
      </c>
      <c r="V208" s="44">
        <f t="shared" si="132"/>
        <v>18025</v>
      </c>
      <c r="W208" s="44">
        <f t="shared" si="161"/>
        <v>18025</v>
      </c>
      <c r="X208" s="45" t="s">
        <v>583</v>
      </c>
      <c r="Y208" s="45" t="s">
        <v>584</v>
      </c>
      <c r="Z208" s="45" t="s">
        <v>585</v>
      </c>
    </row>
    <row r="209" spans="1:30" ht="52.5" customHeight="1" x14ac:dyDescent="0.3">
      <c r="A209" s="51">
        <v>205</v>
      </c>
      <c r="B209" s="58" t="s">
        <v>326</v>
      </c>
      <c r="C209" s="58" t="s">
        <v>327</v>
      </c>
      <c r="D209" s="80" t="s">
        <v>5</v>
      </c>
      <c r="E209" s="13">
        <v>16319</v>
      </c>
      <c r="F209" s="2">
        <v>3</v>
      </c>
      <c r="G209" s="6">
        <f t="shared" si="153"/>
        <v>48957</v>
      </c>
      <c r="H209" s="3"/>
      <c r="I209" s="15"/>
      <c r="J209" s="3">
        <f t="shared" si="154"/>
        <v>0</v>
      </c>
      <c r="K209" s="3">
        <f t="shared" si="155"/>
        <v>3</v>
      </c>
      <c r="L209" s="13">
        <f t="shared" si="156"/>
        <v>48957</v>
      </c>
      <c r="M209" s="3">
        <v>1</v>
      </c>
      <c r="N209" s="13">
        <f t="shared" si="157"/>
        <v>16319</v>
      </c>
      <c r="O209" s="13"/>
      <c r="P209" s="13"/>
      <c r="Q209" s="13"/>
      <c r="R209" s="13"/>
      <c r="S209" s="16"/>
      <c r="T209" s="17">
        <f t="shared" si="160"/>
        <v>0</v>
      </c>
      <c r="U209" s="44">
        <f t="shared" si="162"/>
        <v>1</v>
      </c>
      <c r="V209" s="44">
        <f t="shared" si="132"/>
        <v>16319</v>
      </c>
      <c r="W209" s="44">
        <f t="shared" si="161"/>
        <v>16319</v>
      </c>
      <c r="X209" s="45" t="s">
        <v>583</v>
      </c>
      <c r="Y209" s="45" t="s">
        <v>584</v>
      </c>
      <c r="Z209" s="45" t="s">
        <v>585</v>
      </c>
    </row>
    <row r="210" spans="1:30" ht="75" x14ac:dyDescent="0.3">
      <c r="A210" s="51">
        <v>206</v>
      </c>
      <c r="B210" s="62" t="s">
        <v>328</v>
      </c>
      <c r="C210" s="62" t="s">
        <v>329</v>
      </c>
      <c r="D210" s="80" t="s">
        <v>5</v>
      </c>
      <c r="E210" s="31">
        <v>60000</v>
      </c>
      <c r="F210" s="30">
        <v>8</v>
      </c>
      <c r="G210" s="31">
        <f t="shared" si="153"/>
        <v>480000</v>
      </c>
      <c r="H210" s="32"/>
      <c r="I210" s="33"/>
      <c r="J210" s="32">
        <f t="shared" si="154"/>
        <v>0</v>
      </c>
      <c r="K210" s="32">
        <f t="shared" si="155"/>
        <v>8</v>
      </c>
      <c r="L210" s="34">
        <f t="shared" si="156"/>
        <v>480000</v>
      </c>
      <c r="M210" s="32">
        <v>3</v>
      </c>
      <c r="N210" s="34">
        <f t="shared" si="157"/>
        <v>180000</v>
      </c>
      <c r="O210" s="34"/>
      <c r="P210" s="34"/>
      <c r="Q210" s="34"/>
      <c r="R210" s="34"/>
      <c r="S210" s="32">
        <v>1</v>
      </c>
      <c r="T210" s="34">
        <f t="shared" si="160"/>
        <v>60000</v>
      </c>
      <c r="U210" s="44">
        <f t="shared" ref="U210:U211" si="163">M210-S210</f>
        <v>2</v>
      </c>
      <c r="V210" s="44">
        <f t="shared" si="132"/>
        <v>60000</v>
      </c>
      <c r="W210" s="44">
        <f t="shared" si="161"/>
        <v>120000</v>
      </c>
      <c r="X210" s="45" t="s">
        <v>583</v>
      </c>
      <c r="Y210" s="45" t="s">
        <v>584</v>
      </c>
      <c r="Z210" s="45" t="s">
        <v>585</v>
      </c>
    </row>
    <row r="211" spans="1:30" ht="101.25" x14ac:dyDescent="0.3">
      <c r="A211" s="51">
        <v>207</v>
      </c>
      <c r="B211" s="62" t="s">
        <v>330</v>
      </c>
      <c r="C211" s="62" t="s">
        <v>331</v>
      </c>
      <c r="D211" s="80" t="s">
        <v>5</v>
      </c>
      <c r="E211" s="31">
        <v>41000</v>
      </c>
      <c r="F211" s="30">
        <v>8</v>
      </c>
      <c r="G211" s="31">
        <f t="shared" si="153"/>
        <v>328000</v>
      </c>
      <c r="H211" s="32"/>
      <c r="I211" s="33"/>
      <c r="J211" s="32">
        <f t="shared" si="154"/>
        <v>0</v>
      </c>
      <c r="K211" s="32">
        <f t="shared" si="155"/>
        <v>8</v>
      </c>
      <c r="L211" s="34">
        <f t="shared" si="156"/>
        <v>328000</v>
      </c>
      <c r="M211" s="32">
        <v>3</v>
      </c>
      <c r="N211" s="34">
        <f t="shared" si="157"/>
        <v>123000</v>
      </c>
      <c r="O211" s="34"/>
      <c r="P211" s="34"/>
      <c r="Q211" s="34"/>
      <c r="R211" s="34"/>
      <c r="S211" s="32">
        <v>1</v>
      </c>
      <c r="T211" s="34">
        <f t="shared" si="160"/>
        <v>41000</v>
      </c>
      <c r="U211" s="44">
        <f t="shared" si="163"/>
        <v>2</v>
      </c>
      <c r="V211" s="44">
        <f t="shared" si="132"/>
        <v>41000</v>
      </c>
      <c r="W211" s="44">
        <f t="shared" si="161"/>
        <v>82000</v>
      </c>
      <c r="X211" s="45" t="s">
        <v>583</v>
      </c>
      <c r="Y211" s="45" t="s">
        <v>584</v>
      </c>
      <c r="Z211" s="45" t="s">
        <v>585</v>
      </c>
    </row>
    <row r="212" spans="1:30" ht="75" x14ac:dyDescent="0.3">
      <c r="A212" s="51">
        <v>208</v>
      </c>
      <c r="B212" s="62" t="s">
        <v>332</v>
      </c>
      <c r="C212" s="62" t="s">
        <v>333</v>
      </c>
      <c r="D212" s="80" t="s">
        <v>5</v>
      </c>
      <c r="E212" s="31">
        <v>31000</v>
      </c>
      <c r="F212" s="30">
        <v>8</v>
      </c>
      <c r="G212" s="31">
        <f t="shared" si="153"/>
        <v>248000</v>
      </c>
      <c r="H212" s="32"/>
      <c r="I212" s="33"/>
      <c r="J212" s="32">
        <f t="shared" si="154"/>
        <v>0</v>
      </c>
      <c r="K212" s="32">
        <f t="shared" si="155"/>
        <v>8</v>
      </c>
      <c r="L212" s="34">
        <f t="shared" si="156"/>
        <v>248000</v>
      </c>
      <c r="M212" s="32">
        <v>3</v>
      </c>
      <c r="N212" s="34">
        <f t="shared" si="157"/>
        <v>93000</v>
      </c>
      <c r="O212" s="34"/>
      <c r="P212" s="34"/>
      <c r="Q212" s="34"/>
      <c r="R212" s="34"/>
      <c r="S212" s="32">
        <v>1</v>
      </c>
      <c r="T212" s="34">
        <f t="shared" si="160"/>
        <v>31000</v>
      </c>
      <c r="U212" s="44">
        <f>M212-S212</f>
        <v>2</v>
      </c>
      <c r="V212" s="44">
        <f t="shared" si="132"/>
        <v>31000</v>
      </c>
      <c r="W212" s="44">
        <f t="shared" si="161"/>
        <v>62000</v>
      </c>
      <c r="X212" s="45" t="s">
        <v>583</v>
      </c>
      <c r="Y212" s="45" t="s">
        <v>584</v>
      </c>
      <c r="Z212" s="45" t="s">
        <v>585</v>
      </c>
    </row>
    <row r="213" spans="1:30" ht="99" customHeight="1" x14ac:dyDescent="0.3">
      <c r="A213" s="51">
        <v>209</v>
      </c>
      <c r="B213" s="62" t="s">
        <v>334</v>
      </c>
      <c r="C213" s="62" t="s">
        <v>335</v>
      </c>
      <c r="D213" s="80" t="s">
        <v>5</v>
      </c>
      <c r="E213" s="6">
        <v>167000</v>
      </c>
      <c r="F213" s="2">
        <v>1</v>
      </c>
      <c r="G213" s="6">
        <f t="shared" si="153"/>
        <v>167000</v>
      </c>
      <c r="H213" s="3"/>
      <c r="I213" s="15"/>
      <c r="J213" s="3">
        <f t="shared" ref="J213:J222" si="164">H213*I213</f>
        <v>0</v>
      </c>
      <c r="K213" s="3">
        <f t="shared" ref="K213:K222" si="165">F213-H213</f>
        <v>1</v>
      </c>
      <c r="L213" s="13">
        <f t="shared" si="156"/>
        <v>167000</v>
      </c>
      <c r="M213" s="3">
        <v>1</v>
      </c>
      <c r="N213" s="13">
        <f t="shared" si="157"/>
        <v>167000</v>
      </c>
      <c r="O213" s="13"/>
      <c r="P213" s="13"/>
      <c r="Q213" s="13"/>
      <c r="R213" s="13"/>
      <c r="S213" s="16"/>
      <c r="T213" s="17">
        <f t="shared" si="160"/>
        <v>0</v>
      </c>
      <c r="U213" s="44">
        <f>M213-S213</f>
        <v>1</v>
      </c>
      <c r="V213" s="44">
        <f t="shared" si="132"/>
        <v>167000</v>
      </c>
      <c r="W213" s="44">
        <f t="shared" si="161"/>
        <v>167000</v>
      </c>
      <c r="X213" s="45" t="s">
        <v>583</v>
      </c>
      <c r="Y213" s="45" t="s">
        <v>584</v>
      </c>
      <c r="Z213" s="45" t="s">
        <v>585</v>
      </c>
    </row>
    <row r="214" spans="1:30" s="39" customFormat="1" ht="60.75" x14ac:dyDescent="0.25">
      <c r="A214" s="51">
        <v>210</v>
      </c>
      <c r="B214" s="87" t="s">
        <v>336</v>
      </c>
      <c r="C214" s="100"/>
      <c r="D214" s="81">
        <v>1</v>
      </c>
      <c r="E214" s="13"/>
      <c r="F214" s="2"/>
      <c r="G214" s="6">
        <f t="shared" ref="G214:G235" si="166">E214*F214</f>
        <v>0</v>
      </c>
      <c r="H214" s="3"/>
      <c r="I214" s="15"/>
      <c r="J214" s="3">
        <f t="shared" si="164"/>
        <v>0</v>
      </c>
      <c r="K214" s="3">
        <f t="shared" si="165"/>
        <v>0</v>
      </c>
      <c r="L214" s="13">
        <f t="shared" ref="L214:L228" si="167">G214-J214</f>
        <v>0</v>
      </c>
      <c r="M214" s="3">
        <v>1</v>
      </c>
      <c r="N214" s="13">
        <f t="shared" ref="N214:N228" si="168">E214*M214</f>
        <v>0</v>
      </c>
      <c r="O214" s="13"/>
      <c r="P214" s="3"/>
      <c r="Q214" s="13"/>
      <c r="R214" s="13"/>
      <c r="S214" s="16">
        <v>1</v>
      </c>
      <c r="T214" s="17">
        <f t="shared" si="160"/>
        <v>0</v>
      </c>
      <c r="U214" s="36"/>
      <c r="V214" s="37"/>
      <c r="W214" s="37"/>
      <c r="X214" s="38"/>
      <c r="Y214" s="38"/>
      <c r="Z214" s="38"/>
      <c r="AA214" s="5"/>
      <c r="AB214" s="5"/>
      <c r="AC214" s="5"/>
      <c r="AD214" s="5"/>
    </row>
    <row r="215" spans="1:30" ht="99" customHeight="1" x14ac:dyDescent="0.3">
      <c r="A215" s="51">
        <v>211</v>
      </c>
      <c r="B215" s="63" t="s">
        <v>337</v>
      </c>
      <c r="C215" s="58" t="s">
        <v>338</v>
      </c>
      <c r="D215" s="80" t="s">
        <v>277</v>
      </c>
      <c r="E215" s="13">
        <v>14800</v>
      </c>
      <c r="F215" s="2">
        <v>3</v>
      </c>
      <c r="G215" s="6">
        <f t="shared" si="166"/>
        <v>44400</v>
      </c>
      <c r="H215" s="3"/>
      <c r="I215" s="15"/>
      <c r="J215" s="3">
        <f t="shared" si="164"/>
        <v>0</v>
      </c>
      <c r="K215" s="3">
        <f t="shared" si="165"/>
        <v>3</v>
      </c>
      <c r="L215" s="13">
        <f t="shared" si="167"/>
        <v>44400</v>
      </c>
      <c r="M215" s="3">
        <v>1</v>
      </c>
      <c r="N215" s="13">
        <f t="shared" si="168"/>
        <v>14800</v>
      </c>
      <c r="O215" s="13">
        <v>11000</v>
      </c>
      <c r="P215" s="13"/>
      <c r="Q215" s="13"/>
      <c r="R215" s="13"/>
      <c r="S215" s="16"/>
      <c r="T215" s="17">
        <f t="shared" si="160"/>
        <v>0</v>
      </c>
      <c r="U215" s="44">
        <f>M215-S215</f>
        <v>1</v>
      </c>
      <c r="V215" s="44">
        <f t="shared" si="132"/>
        <v>11000</v>
      </c>
      <c r="W215" s="44">
        <f>U215*O215</f>
        <v>11000</v>
      </c>
      <c r="X215" s="45" t="s">
        <v>583</v>
      </c>
      <c r="Y215" s="45" t="s">
        <v>584</v>
      </c>
      <c r="Z215" s="45" t="s">
        <v>585</v>
      </c>
    </row>
    <row r="216" spans="1:30" ht="99" customHeight="1" x14ac:dyDescent="0.3">
      <c r="A216" s="51">
        <v>212</v>
      </c>
      <c r="B216" s="63" t="s">
        <v>339</v>
      </c>
      <c r="C216" s="58" t="s">
        <v>338</v>
      </c>
      <c r="D216" s="80" t="s">
        <v>277</v>
      </c>
      <c r="E216" s="13">
        <v>20400</v>
      </c>
      <c r="F216" s="2">
        <v>1</v>
      </c>
      <c r="G216" s="6">
        <f t="shared" si="166"/>
        <v>20400</v>
      </c>
      <c r="H216" s="3"/>
      <c r="I216" s="15"/>
      <c r="J216" s="3">
        <f t="shared" si="164"/>
        <v>0</v>
      </c>
      <c r="K216" s="3">
        <f t="shared" si="165"/>
        <v>1</v>
      </c>
      <c r="L216" s="13">
        <f t="shared" si="167"/>
        <v>20400</v>
      </c>
      <c r="M216" s="3">
        <v>1</v>
      </c>
      <c r="N216" s="13">
        <f t="shared" si="168"/>
        <v>20400</v>
      </c>
      <c r="O216" s="13">
        <v>15000</v>
      </c>
      <c r="P216" s="13"/>
      <c r="Q216" s="13"/>
      <c r="R216" s="13"/>
      <c r="S216" s="16"/>
      <c r="T216" s="17">
        <f t="shared" si="160"/>
        <v>0</v>
      </c>
      <c r="U216" s="44">
        <f>M216-S216</f>
        <v>1</v>
      </c>
      <c r="V216" s="44">
        <f t="shared" si="132"/>
        <v>15000</v>
      </c>
      <c r="W216" s="44">
        <f>U216*O216</f>
        <v>15000</v>
      </c>
      <c r="X216" s="45" t="s">
        <v>583</v>
      </c>
      <c r="Y216" s="45" t="s">
        <v>584</v>
      </c>
      <c r="Z216" s="45" t="s">
        <v>585</v>
      </c>
    </row>
    <row r="217" spans="1:30" ht="99" customHeight="1" x14ac:dyDescent="0.3">
      <c r="A217" s="51">
        <v>213</v>
      </c>
      <c r="B217" s="63" t="s">
        <v>340</v>
      </c>
      <c r="C217" s="58" t="s">
        <v>338</v>
      </c>
      <c r="D217" s="80" t="s">
        <v>277</v>
      </c>
      <c r="E217" s="13">
        <v>14400</v>
      </c>
      <c r="F217" s="2">
        <v>3</v>
      </c>
      <c r="G217" s="6">
        <f t="shared" si="166"/>
        <v>43200</v>
      </c>
      <c r="H217" s="3"/>
      <c r="I217" s="15"/>
      <c r="J217" s="3">
        <f t="shared" si="164"/>
        <v>0</v>
      </c>
      <c r="K217" s="3">
        <f t="shared" si="165"/>
        <v>3</v>
      </c>
      <c r="L217" s="13">
        <f t="shared" si="167"/>
        <v>43200</v>
      </c>
      <c r="M217" s="3">
        <v>1</v>
      </c>
      <c r="N217" s="13">
        <f t="shared" si="168"/>
        <v>14400</v>
      </c>
      <c r="O217" s="13">
        <v>11000</v>
      </c>
      <c r="P217" s="13"/>
      <c r="Q217" s="13"/>
      <c r="R217" s="13"/>
      <c r="S217" s="16"/>
      <c r="T217" s="17">
        <f t="shared" si="160"/>
        <v>0</v>
      </c>
      <c r="U217" s="44">
        <f>M217-S217</f>
        <v>1</v>
      </c>
      <c r="V217" s="44">
        <f t="shared" si="132"/>
        <v>11000</v>
      </c>
      <c r="W217" s="44">
        <f>U217*O217</f>
        <v>11000</v>
      </c>
      <c r="X217" s="45" t="s">
        <v>583</v>
      </c>
      <c r="Y217" s="45" t="s">
        <v>584</v>
      </c>
      <c r="Z217" s="45" t="s">
        <v>585</v>
      </c>
    </row>
    <row r="218" spans="1:30" ht="99" customHeight="1" x14ac:dyDescent="0.3">
      <c r="A218" s="51">
        <v>214</v>
      </c>
      <c r="B218" s="63" t="s">
        <v>341</v>
      </c>
      <c r="C218" s="58" t="s">
        <v>338</v>
      </c>
      <c r="D218" s="80" t="s">
        <v>277</v>
      </c>
      <c r="E218" s="13">
        <v>13800</v>
      </c>
      <c r="F218" s="2">
        <v>3</v>
      </c>
      <c r="G218" s="6">
        <f t="shared" si="166"/>
        <v>41400</v>
      </c>
      <c r="H218" s="3"/>
      <c r="I218" s="15"/>
      <c r="J218" s="3">
        <f t="shared" si="164"/>
        <v>0</v>
      </c>
      <c r="K218" s="3">
        <f t="shared" si="165"/>
        <v>3</v>
      </c>
      <c r="L218" s="13">
        <f t="shared" si="167"/>
        <v>41400</v>
      </c>
      <c r="M218" s="3">
        <v>1</v>
      </c>
      <c r="N218" s="13">
        <f t="shared" si="168"/>
        <v>13800</v>
      </c>
      <c r="O218" s="13">
        <v>11000</v>
      </c>
      <c r="P218" s="13"/>
      <c r="Q218" s="13"/>
      <c r="R218" s="13"/>
      <c r="S218" s="16"/>
      <c r="T218" s="17">
        <f t="shared" si="160"/>
        <v>0</v>
      </c>
      <c r="U218" s="44">
        <f t="shared" ref="U218:U219" si="169">M218-S218</f>
        <v>1</v>
      </c>
      <c r="V218" s="44">
        <f t="shared" si="132"/>
        <v>11000</v>
      </c>
      <c r="W218" s="44">
        <f t="shared" ref="W218:W219" si="170">U218*O218</f>
        <v>11000</v>
      </c>
      <c r="X218" s="45" t="s">
        <v>583</v>
      </c>
      <c r="Y218" s="45" t="s">
        <v>584</v>
      </c>
      <c r="Z218" s="45" t="s">
        <v>585</v>
      </c>
    </row>
    <row r="219" spans="1:30" ht="99" customHeight="1" x14ac:dyDescent="0.3">
      <c r="A219" s="51">
        <v>215</v>
      </c>
      <c r="B219" s="63" t="s">
        <v>342</v>
      </c>
      <c r="C219" s="58" t="s">
        <v>338</v>
      </c>
      <c r="D219" s="80" t="s">
        <v>277</v>
      </c>
      <c r="E219" s="13">
        <v>11470</v>
      </c>
      <c r="F219" s="2">
        <v>1</v>
      </c>
      <c r="G219" s="6">
        <f t="shared" si="166"/>
        <v>11470</v>
      </c>
      <c r="H219" s="3"/>
      <c r="I219" s="15"/>
      <c r="J219" s="3">
        <f t="shared" si="164"/>
        <v>0</v>
      </c>
      <c r="K219" s="3">
        <f t="shared" si="165"/>
        <v>1</v>
      </c>
      <c r="L219" s="13">
        <f t="shared" si="167"/>
        <v>11470</v>
      </c>
      <c r="M219" s="3">
        <v>1</v>
      </c>
      <c r="N219" s="13">
        <f t="shared" si="168"/>
        <v>11470</v>
      </c>
      <c r="O219" s="13">
        <v>11000</v>
      </c>
      <c r="P219" s="13"/>
      <c r="Q219" s="13"/>
      <c r="R219" s="13"/>
      <c r="S219" s="16"/>
      <c r="T219" s="17">
        <f t="shared" si="160"/>
        <v>0</v>
      </c>
      <c r="U219" s="44">
        <f t="shared" si="169"/>
        <v>1</v>
      </c>
      <c r="V219" s="44">
        <f t="shared" si="132"/>
        <v>11000</v>
      </c>
      <c r="W219" s="44">
        <f t="shared" si="170"/>
        <v>11000</v>
      </c>
      <c r="X219" s="45" t="s">
        <v>583</v>
      </c>
      <c r="Y219" s="45" t="s">
        <v>584</v>
      </c>
      <c r="Z219" s="45" t="s">
        <v>585</v>
      </c>
    </row>
    <row r="220" spans="1:30" ht="99" customHeight="1" x14ac:dyDescent="0.3">
      <c r="A220" s="51">
        <v>216</v>
      </c>
      <c r="B220" s="63" t="s">
        <v>343</v>
      </c>
      <c r="C220" s="58" t="s">
        <v>338</v>
      </c>
      <c r="D220" s="80" t="s">
        <v>277</v>
      </c>
      <c r="E220" s="13">
        <v>25000</v>
      </c>
      <c r="F220" s="2">
        <v>1</v>
      </c>
      <c r="G220" s="6">
        <f t="shared" si="166"/>
        <v>25000</v>
      </c>
      <c r="H220" s="3"/>
      <c r="I220" s="15"/>
      <c r="J220" s="3">
        <f t="shared" si="164"/>
        <v>0</v>
      </c>
      <c r="K220" s="3">
        <f t="shared" si="165"/>
        <v>1</v>
      </c>
      <c r="L220" s="13">
        <f t="shared" si="167"/>
        <v>25000</v>
      </c>
      <c r="M220" s="3">
        <v>1</v>
      </c>
      <c r="N220" s="13">
        <f t="shared" si="168"/>
        <v>25000</v>
      </c>
      <c r="O220" s="13">
        <v>18500</v>
      </c>
      <c r="P220" s="13"/>
      <c r="Q220" s="13"/>
      <c r="R220" s="13"/>
      <c r="S220" s="16"/>
      <c r="T220" s="17">
        <f t="shared" si="160"/>
        <v>0</v>
      </c>
      <c r="U220" s="44">
        <f>M220-S220</f>
        <v>1</v>
      </c>
      <c r="V220" s="44">
        <f t="shared" si="132"/>
        <v>18500</v>
      </c>
      <c r="W220" s="44">
        <f>U220*O220</f>
        <v>18500</v>
      </c>
      <c r="X220" s="45" t="s">
        <v>583</v>
      </c>
      <c r="Y220" s="45" t="s">
        <v>584</v>
      </c>
      <c r="Z220" s="45" t="s">
        <v>585</v>
      </c>
    </row>
    <row r="221" spans="1:30" ht="99" customHeight="1" x14ac:dyDescent="0.3">
      <c r="A221" s="51">
        <v>217</v>
      </c>
      <c r="B221" s="63" t="s">
        <v>344</v>
      </c>
      <c r="C221" s="58" t="s">
        <v>338</v>
      </c>
      <c r="D221" s="80" t="s">
        <v>277</v>
      </c>
      <c r="E221" s="13">
        <v>21800</v>
      </c>
      <c r="F221" s="2">
        <v>3</v>
      </c>
      <c r="G221" s="6">
        <f t="shared" si="166"/>
        <v>65400</v>
      </c>
      <c r="H221" s="3"/>
      <c r="I221" s="15"/>
      <c r="J221" s="3">
        <f t="shared" si="164"/>
        <v>0</v>
      </c>
      <c r="K221" s="3">
        <f t="shared" si="165"/>
        <v>3</v>
      </c>
      <c r="L221" s="13">
        <f t="shared" si="167"/>
        <v>65400</v>
      </c>
      <c r="M221" s="3">
        <v>1</v>
      </c>
      <c r="N221" s="13">
        <f t="shared" si="168"/>
        <v>21800</v>
      </c>
      <c r="O221" s="13">
        <v>16000</v>
      </c>
      <c r="P221" s="13"/>
      <c r="Q221" s="13"/>
      <c r="R221" s="13"/>
      <c r="S221" s="16"/>
      <c r="T221" s="17">
        <f t="shared" si="160"/>
        <v>0</v>
      </c>
      <c r="U221" s="44">
        <f>M221-S221</f>
        <v>1</v>
      </c>
      <c r="V221" s="44">
        <f t="shared" si="132"/>
        <v>16000</v>
      </c>
      <c r="W221" s="44">
        <f>U221*O221</f>
        <v>16000</v>
      </c>
      <c r="X221" s="45" t="s">
        <v>583</v>
      </c>
      <c r="Y221" s="45" t="s">
        <v>584</v>
      </c>
      <c r="Z221" s="45" t="s">
        <v>585</v>
      </c>
    </row>
    <row r="222" spans="1:30" ht="99" customHeight="1" x14ac:dyDescent="0.3">
      <c r="A222" s="51">
        <v>218</v>
      </c>
      <c r="B222" s="63" t="s">
        <v>345</v>
      </c>
      <c r="C222" s="58" t="s">
        <v>338</v>
      </c>
      <c r="D222" s="80" t="s">
        <v>277</v>
      </c>
      <c r="E222" s="13">
        <v>86800</v>
      </c>
      <c r="F222" s="2">
        <v>5</v>
      </c>
      <c r="G222" s="6">
        <f t="shared" si="166"/>
        <v>434000</v>
      </c>
      <c r="H222" s="3"/>
      <c r="I222" s="15"/>
      <c r="J222" s="3">
        <f t="shared" si="164"/>
        <v>0</v>
      </c>
      <c r="K222" s="3">
        <f t="shared" si="165"/>
        <v>5</v>
      </c>
      <c r="L222" s="13">
        <f t="shared" si="167"/>
        <v>434000</v>
      </c>
      <c r="M222" s="3">
        <v>2</v>
      </c>
      <c r="N222" s="13">
        <f t="shared" si="168"/>
        <v>173600</v>
      </c>
      <c r="O222" s="13">
        <v>65000</v>
      </c>
      <c r="P222" s="13"/>
      <c r="Q222" s="13"/>
      <c r="R222" s="13"/>
      <c r="S222" s="16"/>
      <c r="T222" s="17">
        <f t="shared" si="160"/>
        <v>0</v>
      </c>
      <c r="U222" s="44">
        <f>M222-S222</f>
        <v>2</v>
      </c>
      <c r="V222" s="44">
        <f t="shared" si="132"/>
        <v>65000</v>
      </c>
      <c r="W222" s="44">
        <f>U222*O222</f>
        <v>130000</v>
      </c>
      <c r="X222" s="45" t="s">
        <v>583</v>
      </c>
      <c r="Y222" s="45" t="s">
        <v>584</v>
      </c>
      <c r="Z222" s="45" t="s">
        <v>585</v>
      </c>
    </row>
    <row r="223" spans="1:30" ht="99" customHeight="1" x14ac:dyDescent="0.3">
      <c r="A223" s="51">
        <v>219</v>
      </c>
      <c r="B223" s="63" t="s">
        <v>347</v>
      </c>
      <c r="C223" s="58" t="s">
        <v>348</v>
      </c>
      <c r="D223" s="80" t="s">
        <v>277</v>
      </c>
      <c r="E223" s="13">
        <v>44500</v>
      </c>
      <c r="F223" s="2">
        <v>1</v>
      </c>
      <c r="G223" s="6">
        <f t="shared" si="166"/>
        <v>44500</v>
      </c>
      <c r="H223" s="3"/>
      <c r="I223" s="15"/>
      <c r="J223" s="3">
        <f t="shared" ref="J223:J245" si="171">H223*I223</f>
        <v>0</v>
      </c>
      <c r="K223" s="3">
        <f t="shared" ref="K223:K245" si="172">F223-H223</f>
        <v>1</v>
      </c>
      <c r="L223" s="13">
        <f t="shared" si="167"/>
        <v>44500</v>
      </c>
      <c r="M223" s="3">
        <v>1</v>
      </c>
      <c r="N223" s="13">
        <f t="shared" si="168"/>
        <v>44500</v>
      </c>
      <c r="O223" s="13">
        <v>35500</v>
      </c>
      <c r="P223" s="13"/>
      <c r="Q223" s="13"/>
      <c r="R223" s="13"/>
      <c r="S223" s="16"/>
      <c r="T223" s="17">
        <f t="shared" si="160"/>
        <v>0</v>
      </c>
      <c r="U223" s="44">
        <f>M223-S223</f>
        <v>1</v>
      </c>
      <c r="V223" s="44">
        <f t="shared" si="132"/>
        <v>35500</v>
      </c>
      <c r="W223" s="44">
        <f>U223*O223</f>
        <v>35500</v>
      </c>
      <c r="X223" s="45" t="s">
        <v>583</v>
      </c>
      <c r="Y223" s="45" t="s">
        <v>584</v>
      </c>
      <c r="Z223" s="45" t="s">
        <v>585</v>
      </c>
    </row>
    <row r="224" spans="1:30" ht="99" customHeight="1" x14ac:dyDescent="0.3">
      <c r="A224" s="51">
        <v>220</v>
      </c>
      <c r="B224" s="63" t="s">
        <v>349</v>
      </c>
      <c r="C224" s="58" t="s">
        <v>346</v>
      </c>
      <c r="D224" s="80" t="s">
        <v>277</v>
      </c>
      <c r="E224" s="13">
        <v>75120</v>
      </c>
      <c r="F224" s="2">
        <v>1</v>
      </c>
      <c r="G224" s="6">
        <f t="shared" si="166"/>
        <v>75120</v>
      </c>
      <c r="H224" s="3"/>
      <c r="I224" s="15"/>
      <c r="J224" s="3">
        <f t="shared" si="171"/>
        <v>0</v>
      </c>
      <c r="K224" s="3">
        <f t="shared" si="172"/>
        <v>1</v>
      </c>
      <c r="L224" s="13">
        <f t="shared" si="167"/>
        <v>75120</v>
      </c>
      <c r="M224" s="3">
        <v>1</v>
      </c>
      <c r="N224" s="13">
        <f t="shared" si="168"/>
        <v>75120</v>
      </c>
      <c r="O224" s="13">
        <v>55200</v>
      </c>
      <c r="P224" s="13"/>
      <c r="Q224" s="13"/>
      <c r="R224" s="13"/>
      <c r="S224" s="16"/>
      <c r="T224" s="17">
        <f t="shared" si="160"/>
        <v>0</v>
      </c>
      <c r="U224" s="44">
        <f>M224-S224</f>
        <v>1</v>
      </c>
      <c r="V224" s="44">
        <f t="shared" si="132"/>
        <v>55200</v>
      </c>
      <c r="W224" s="44">
        <f>U224*O224</f>
        <v>55200</v>
      </c>
      <c r="X224" s="45" t="s">
        <v>583</v>
      </c>
      <c r="Y224" s="45" t="s">
        <v>584</v>
      </c>
      <c r="Z224" s="45" t="s">
        <v>585</v>
      </c>
    </row>
    <row r="225" spans="1:30" s="39" customFormat="1" ht="60.75" x14ac:dyDescent="0.25">
      <c r="A225" s="51">
        <v>221</v>
      </c>
      <c r="B225" s="93" t="s">
        <v>350</v>
      </c>
      <c r="C225" s="86"/>
      <c r="D225" s="81">
        <v>1</v>
      </c>
      <c r="E225" s="13"/>
      <c r="F225" s="2"/>
      <c r="G225" s="6">
        <f t="shared" si="166"/>
        <v>0</v>
      </c>
      <c r="H225" s="3"/>
      <c r="I225" s="15"/>
      <c r="J225" s="3">
        <f t="shared" si="171"/>
        <v>0</v>
      </c>
      <c r="K225" s="3">
        <f t="shared" si="172"/>
        <v>0</v>
      </c>
      <c r="L225" s="13">
        <f t="shared" si="167"/>
        <v>0</v>
      </c>
      <c r="M225" s="3">
        <v>1</v>
      </c>
      <c r="N225" s="13">
        <f t="shared" si="168"/>
        <v>0</v>
      </c>
      <c r="O225" s="13"/>
      <c r="P225" s="3"/>
      <c r="Q225" s="13"/>
      <c r="R225" s="13"/>
      <c r="S225" s="16">
        <v>1</v>
      </c>
      <c r="T225" s="17">
        <f t="shared" si="160"/>
        <v>0</v>
      </c>
      <c r="U225" s="36"/>
      <c r="V225" s="37"/>
      <c r="W225" s="37"/>
      <c r="X225" s="38"/>
      <c r="Y225" s="38"/>
      <c r="Z225" s="38"/>
      <c r="AA225" s="5"/>
      <c r="AB225" s="5"/>
      <c r="AC225" s="5"/>
      <c r="AD225" s="5"/>
    </row>
    <row r="226" spans="1:30" ht="99" customHeight="1" x14ac:dyDescent="0.3">
      <c r="A226" s="51">
        <v>222</v>
      </c>
      <c r="B226" s="59" t="s">
        <v>351</v>
      </c>
      <c r="C226" s="59" t="s">
        <v>351</v>
      </c>
      <c r="D226" s="80" t="s">
        <v>79</v>
      </c>
      <c r="E226" s="13">
        <v>18960</v>
      </c>
      <c r="F226" s="2">
        <v>3</v>
      </c>
      <c r="G226" s="6">
        <f t="shared" si="166"/>
        <v>56880</v>
      </c>
      <c r="H226" s="3"/>
      <c r="I226" s="15"/>
      <c r="J226" s="3">
        <f t="shared" si="171"/>
        <v>0</v>
      </c>
      <c r="K226" s="3">
        <f t="shared" si="172"/>
        <v>3</v>
      </c>
      <c r="L226" s="13">
        <f t="shared" si="167"/>
        <v>56880</v>
      </c>
      <c r="M226" s="3">
        <v>1</v>
      </c>
      <c r="N226" s="13">
        <f t="shared" si="168"/>
        <v>18960</v>
      </c>
      <c r="O226" s="13">
        <f t="shared" ref="O226:O245" si="173">E226</f>
        <v>18960</v>
      </c>
      <c r="P226" s="13"/>
      <c r="Q226" s="13"/>
      <c r="R226" s="13"/>
      <c r="S226" s="16"/>
      <c r="T226" s="17">
        <f t="shared" si="160"/>
        <v>0</v>
      </c>
      <c r="U226" s="44">
        <f t="shared" ref="U226:U227" si="174">M226-S226</f>
        <v>1</v>
      </c>
      <c r="V226" s="44">
        <f t="shared" si="132"/>
        <v>18960</v>
      </c>
      <c r="W226" s="44">
        <f t="shared" ref="W226:W227" si="175">U226*O226</f>
        <v>18960</v>
      </c>
      <c r="X226" s="45" t="s">
        <v>583</v>
      </c>
      <c r="Y226" s="45" t="s">
        <v>584</v>
      </c>
      <c r="Z226" s="45" t="s">
        <v>585</v>
      </c>
    </row>
    <row r="227" spans="1:30" ht="99" customHeight="1" x14ac:dyDescent="0.3">
      <c r="A227" s="51">
        <v>223</v>
      </c>
      <c r="B227" s="59" t="s">
        <v>352</v>
      </c>
      <c r="C227" s="59" t="s">
        <v>352</v>
      </c>
      <c r="D227" s="80" t="s">
        <v>79</v>
      </c>
      <c r="E227" s="13">
        <v>18960</v>
      </c>
      <c r="F227" s="2">
        <v>3</v>
      </c>
      <c r="G227" s="6">
        <f t="shared" si="166"/>
        <v>56880</v>
      </c>
      <c r="H227" s="3"/>
      <c r="I227" s="15"/>
      <c r="J227" s="3">
        <f t="shared" si="171"/>
        <v>0</v>
      </c>
      <c r="K227" s="3">
        <f t="shared" si="172"/>
        <v>3</v>
      </c>
      <c r="L227" s="13">
        <f t="shared" si="167"/>
        <v>56880</v>
      </c>
      <c r="M227" s="3">
        <v>1</v>
      </c>
      <c r="N227" s="13">
        <f t="shared" si="168"/>
        <v>18960</v>
      </c>
      <c r="O227" s="13">
        <f t="shared" si="173"/>
        <v>18960</v>
      </c>
      <c r="P227" s="13"/>
      <c r="Q227" s="13"/>
      <c r="R227" s="13"/>
      <c r="S227" s="16"/>
      <c r="T227" s="17">
        <f t="shared" si="160"/>
        <v>0</v>
      </c>
      <c r="U227" s="44">
        <f t="shared" si="174"/>
        <v>1</v>
      </c>
      <c r="V227" s="44">
        <f t="shared" si="132"/>
        <v>18960</v>
      </c>
      <c r="W227" s="44">
        <f t="shared" si="175"/>
        <v>18960</v>
      </c>
      <c r="X227" s="45" t="s">
        <v>583</v>
      </c>
      <c r="Y227" s="45" t="s">
        <v>584</v>
      </c>
      <c r="Z227" s="45" t="s">
        <v>585</v>
      </c>
    </row>
    <row r="228" spans="1:30" ht="99" customHeight="1" x14ac:dyDescent="0.3">
      <c r="A228" s="51">
        <v>224</v>
      </c>
      <c r="B228" s="59" t="s">
        <v>353</v>
      </c>
      <c r="C228" s="59" t="s">
        <v>353</v>
      </c>
      <c r="D228" s="80" t="s">
        <v>79</v>
      </c>
      <c r="E228" s="13">
        <v>47700</v>
      </c>
      <c r="F228" s="2">
        <v>1</v>
      </c>
      <c r="G228" s="6">
        <f t="shared" si="166"/>
        <v>47700</v>
      </c>
      <c r="H228" s="3"/>
      <c r="I228" s="15"/>
      <c r="J228" s="3">
        <f t="shared" si="171"/>
        <v>0</v>
      </c>
      <c r="K228" s="3">
        <f t="shared" si="172"/>
        <v>1</v>
      </c>
      <c r="L228" s="13">
        <f t="shared" si="167"/>
        <v>47700</v>
      </c>
      <c r="M228" s="3">
        <v>1</v>
      </c>
      <c r="N228" s="13">
        <f t="shared" si="168"/>
        <v>47700</v>
      </c>
      <c r="O228" s="13">
        <f t="shared" si="173"/>
        <v>47700</v>
      </c>
      <c r="P228" s="13"/>
      <c r="Q228" s="13"/>
      <c r="R228" s="13"/>
      <c r="S228" s="16"/>
      <c r="T228" s="17">
        <f t="shared" si="160"/>
        <v>0</v>
      </c>
      <c r="U228" s="44">
        <f>M228-S228</f>
        <v>1</v>
      </c>
      <c r="V228" s="44">
        <f t="shared" si="132"/>
        <v>47700</v>
      </c>
      <c r="W228" s="44">
        <f>U228*O228</f>
        <v>47700</v>
      </c>
      <c r="X228" s="45" t="s">
        <v>583</v>
      </c>
      <c r="Y228" s="45" t="s">
        <v>584</v>
      </c>
      <c r="Z228" s="45" t="s">
        <v>585</v>
      </c>
    </row>
    <row r="229" spans="1:30" ht="99" customHeight="1" x14ac:dyDescent="0.3">
      <c r="A229" s="51">
        <v>225</v>
      </c>
      <c r="B229" s="59" t="s">
        <v>354</v>
      </c>
      <c r="C229" s="59" t="s">
        <v>354</v>
      </c>
      <c r="D229" s="80" t="s">
        <v>79</v>
      </c>
      <c r="E229" s="13">
        <v>12640</v>
      </c>
      <c r="F229" s="2">
        <v>1</v>
      </c>
      <c r="G229" s="6">
        <f t="shared" si="166"/>
        <v>12640</v>
      </c>
      <c r="H229" s="3"/>
      <c r="I229" s="15"/>
      <c r="J229" s="3">
        <f t="shared" si="171"/>
        <v>0</v>
      </c>
      <c r="K229" s="3">
        <f t="shared" si="172"/>
        <v>1</v>
      </c>
      <c r="L229" s="13">
        <f t="shared" ref="L229:L245" si="176">G229-J229</f>
        <v>12640</v>
      </c>
      <c r="M229" s="3">
        <v>1</v>
      </c>
      <c r="N229" s="13">
        <f t="shared" ref="N229:N245" si="177">E229*M229</f>
        <v>12640</v>
      </c>
      <c r="O229" s="13">
        <f t="shared" si="173"/>
        <v>12640</v>
      </c>
      <c r="P229" s="13"/>
      <c r="Q229" s="13"/>
      <c r="R229" s="13"/>
      <c r="S229" s="16"/>
      <c r="T229" s="17">
        <f t="shared" si="160"/>
        <v>0</v>
      </c>
      <c r="U229" s="44">
        <f t="shared" ref="U229:U230" si="178">M229-S229</f>
        <v>1</v>
      </c>
      <c r="V229" s="44">
        <f t="shared" si="132"/>
        <v>12640</v>
      </c>
      <c r="W229" s="44">
        <f t="shared" ref="W229:W230" si="179">U229*O229</f>
        <v>12640</v>
      </c>
      <c r="X229" s="45" t="s">
        <v>583</v>
      </c>
      <c r="Y229" s="45" t="s">
        <v>584</v>
      </c>
      <c r="Z229" s="45" t="s">
        <v>585</v>
      </c>
    </row>
    <row r="230" spans="1:30" ht="99" customHeight="1" x14ac:dyDescent="0.3">
      <c r="A230" s="51">
        <v>226</v>
      </c>
      <c r="B230" s="59" t="s">
        <v>355</v>
      </c>
      <c r="C230" s="59" t="s">
        <v>355</v>
      </c>
      <c r="D230" s="80" t="s">
        <v>79</v>
      </c>
      <c r="E230" s="13">
        <v>26680</v>
      </c>
      <c r="F230" s="2">
        <v>3</v>
      </c>
      <c r="G230" s="6">
        <f t="shared" si="166"/>
        <v>80040</v>
      </c>
      <c r="H230" s="3"/>
      <c r="I230" s="15"/>
      <c r="J230" s="3">
        <f t="shared" si="171"/>
        <v>0</v>
      </c>
      <c r="K230" s="3">
        <f t="shared" si="172"/>
        <v>3</v>
      </c>
      <c r="L230" s="13">
        <f t="shared" si="176"/>
        <v>80040</v>
      </c>
      <c r="M230" s="3">
        <v>1</v>
      </c>
      <c r="N230" s="13">
        <f t="shared" si="177"/>
        <v>26680</v>
      </c>
      <c r="O230" s="13">
        <f t="shared" si="173"/>
        <v>26680</v>
      </c>
      <c r="P230" s="13"/>
      <c r="Q230" s="13"/>
      <c r="R230" s="13"/>
      <c r="S230" s="16"/>
      <c r="T230" s="17">
        <f t="shared" si="160"/>
        <v>0</v>
      </c>
      <c r="U230" s="44">
        <f t="shared" si="178"/>
        <v>1</v>
      </c>
      <c r="V230" s="44">
        <f t="shared" si="132"/>
        <v>26680</v>
      </c>
      <c r="W230" s="44">
        <f t="shared" si="179"/>
        <v>26680</v>
      </c>
      <c r="X230" s="45" t="s">
        <v>583</v>
      </c>
      <c r="Y230" s="45" t="s">
        <v>584</v>
      </c>
      <c r="Z230" s="45" t="s">
        <v>585</v>
      </c>
    </row>
    <row r="231" spans="1:30" ht="75" x14ac:dyDescent="0.3">
      <c r="A231" s="51">
        <v>227</v>
      </c>
      <c r="B231" s="59" t="s">
        <v>356</v>
      </c>
      <c r="C231" s="59" t="s">
        <v>356</v>
      </c>
      <c r="D231" s="80" t="s">
        <v>79</v>
      </c>
      <c r="E231" s="34">
        <v>6320</v>
      </c>
      <c r="F231" s="30">
        <v>5</v>
      </c>
      <c r="G231" s="31">
        <f t="shared" si="166"/>
        <v>31600</v>
      </c>
      <c r="H231" s="32"/>
      <c r="I231" s="33"/>
      <c r="J231" s="32">
        <f t="shared" si="171"/>
        <v>0</v>
      </c>
      <c r="K231" s="32">
        <f t="shared" si="172"/>
        <v>5</v>
      </c>
      <c r="L231" s="34">
        <f t="shared" si="176"/>
        <v>31600</v>
      </c>
      <c r="M231" s="32">
        <v>2</v>
      </c>
      <c r="N231" s="34">
        <f t="shared" si="177"/>
        <v>12640</v>
      </c>
      <c r="O231" s="34">
        <f t="shared" si="173"/>
        <v>6320</v>
      </c>
      <c r="P231" s="34"/>
      <c r="Q231" s="34"/>
      <c r="R231" s="34"/>
      <c r="S231" s="32">
        <v>1</v>
      </c>
      <c r="T231" s="34">
        <f t="shared" si="160"/>
        <v>6320</v>
      </c>
      <c r="U231" s="44">
        <f>M231-S231</f>
        <v>1</v>
      </c>
      <c r="V231" s="44">
        <f t="shared" si="132"/>
        <v>6320</v>
      </c>
      <c r="W231" s="44">
        <f>U231*O231</f>
        <v>6320</v>
      </c>
      <c r="X231" s="45" t="s">
        <v>583</v>
      </c>
      <c r="Y231" s="45" t="s">
        <v>584</v>
      </c>
      <c r="Z231" s="45" t="s">
        <v>585</v>
      </c>
    </row>
    <row r="232" spans="1:30" ht="75" x14ac:dyDescent="0.3">
      <c r="A232" s="51">
        <v>228</v>
      </c>
      <c r="B232" s="59" t="s">
        <v>357</v>
      </c>
      <c r="C232" s="59" t="s">
        <v>357</v>
      </c>
      <c r="D232" s="80" t="s">
        <v>79</v>
      </c>
      <c r="E232" s="34">
        <v>6320</v>
      </c>
      <c r="F232" s="30">
        <v>5</v>
      </c>
      <c r="G232" s="31">
        <f t="shared" si="166"/>
        <v>31600</v>
      </c>
      <c r="H232" s="32"/>
      <c r="I232" s="33"/>
      <c r="J232" s="32">
        <f t="shared" si="171"/>
        <v>0</v>
      </c>
      <c r="K232" s="32">
        <f t="shared" si="172"/>
        <v>5</v>
      </c>
      <c r="L232" s="34">
        <f t="shared" si="176"/>
        <v>31600</v>
      </c>
      <c r="M232" s="32">
        <v>2</v>
      </c>
      <c r="N232" s="34">
        <f t="shared" si="177"/>
        <v>12640</v>
      </c>
      <c r="O232" s="34">
        <f t="shared" si="173"/>
        <v>6320</v>
      </c>
      <c r="P232" s="34"/>
      <c r="Q232" s="34"/>
      <c r="R232" s="34"/>
      <c r="S232" s="32">
        <v>1</v>
      </c>
      <c r="T232" s="34">
        <f t="shared" si="160"/>
        <v>6320</v>
      </c>
      <c r="U232" s="44">
        <f>M232-S232</f>
        <v>1</v>
      </c>
      <c r="V232" s="44">
        <f t="shared" si="132"/>
        <v>6320</v>
      </c>
      <c r="W232" s="44">
        <f>U232*O232</f>
        <v>6320</v>
      </c>
      <c r="X232" s="45" t="s">
        <v>583</v>
      </c>
      <c r="Y232" s="45" t="s">
        <v>584</v>
      </c>
      <c r="Z232" s="45" t="s">
        <v>585</v>
      </c>
    </row>
    <row r="233" spans="1:30" ht="75" x14ac:dyDescent="0.3">
      <c r="A233" s="51">
        <v>229</v>
      </c>
      <c r="B233" s="59" t="s">
        <v>358</v>
      </c>
      <c r="C233" s="59" t="s">
        <v>358</v>
      </c>
      <c r="D233" s="80" t="s">
        <v>79</v>
      </c>
      <c r="E233" s="34">
        <v>6320</v>
      </c>
      <c r="F233" s="30">
        <v>5</v>
      </c>
      <c r="G233" s="31">
        <f t="shared" si="166"/>
        <v>31600</v>
      </c>
      <c r="H233" s="32"/>
      <c r="I233" s="33"/>
      <c r="J233" s="32">
        <f t="shared" si="171"/>
        <v>0</v>
      </c>
      <c r="K233" s="32">
        <f t="shared" si="172"/>
        <v>5</v>
      </c>
      <c r="L233" s="34">
        <f t="shared" si="176"/>
        <v>31600</v>
      </c>
      <c r="M233" s="32">
        <v>2</v>
      </c>
      <c r="N233" s="34">
        <f t="shared" si="177"/>
        <v>12640</v>
      </c>
      <c r="O233" s="34">
        <f t="shared" si="173"/>
        <v>6320</v>
      </c>
      <c r="P233" s="34"/>
      <c r="Q233" s="34"/>
      <c r="R233" s="34"/>
      <c r="S233" s="32">
        <v>1</v>
      </c>
      <c r="T233" s="34">
        <f t="shared" si="160"/>
        <v>6320</v>
      </c>
      <c r="U233" s="44">
        <f>M233-S233</f>
        <v>1</v>
      </c>
      <c r="V233" s="44">
        <f t="shared" si="132"/>
        <v>6320</v>
      </c>
      <c r="W233" s="44">
        <f>U233*O233</f>
        <v>6320</v>
      </c>
      <c r="X233" s="45" t="s">
        <v>583</v>
      </c>
      <c r="Y233" s="45" t="s">
        <v>584</v>
      </c>
      <c r="Z233" s="45" t="s">
        <v>585</v>
      </c>
    </row>
    <row r="234" spans="1:30" ht="75" x14ac:dyDescent="0.3">
      <c r="A234" s="51">
        <v>230</v>
      </c>
      <c r="B234" s="59" t="s">
        <v>359</v>
      </c>
      <c r="C234" s="59" t="s">
        <v>359</v>
      </c>
      <c r="D234" s="80" t="s">
        <v>79</v>
      </c>
      <c r="E234" s="34">
        <v>15450</v>
      </c>
      <c r="F234" s="30">
        <v>5</v>
      </c>
      <c r="G234" s="31">
        <f t="shared" si="166"/>
        <v>77250</v>
      </c>
      <c r="H234" s="32"/>
      <c r="I234" s="33"/>
      <c r="J234" s="32">
        <f t="shared" si="171"/>
        <v>0</v>
      </c>
      <c r="K234" s="32">
        <f t="shared" si="172"/>
        <v>5</v>
      </c>
      <c r="L234" s="34">
        <f t="shared" si="176"/>
        <v>77250</v>
      </c>
      <c r="M234" s="32">
        <v>2</v>
      </c>
      <c r="N234" s="34">
        <f t="shared" si="177"/>
        <v>30900</v>
      </c>
      <c r="O234" s="34">
        <f t="shared" si="173"/>
        <v>15450</v>
      </c>
      <c r="P234" s="34"/>
      <c r="Q234" s="34"/>
      <c r="R234" s="34"/>
      <c r="S234" s="32">
        <v>1</v>
      </c>
      <c r="T234" s="34">
        <f t="shared" si="160"/>
        <v>15450</v>
      </c>
      <c r="U234" s="44">
        <f t="shared" ref="U234:U235" si="180">M234-S234</f>
        <v>1</v>
      </c>
      <c r="V234" s="44">
        <f t="shared" si="132"/>
        <v>15450</v>
      </c>
      <c r="W234" s="44">
        <f t="shared" ref="W234:W235" si="181">U234*O234</f>
        <v>15450</v>
      </c>
      <c r="X234" s="45" t="s">
        <v>583</v>
      </c>
      <c r="Y234" s="45" t="s">
        <v>584</v>
      </c>
      <c r="Z234" s="45" t="s">
        <v>585</v>
      </c>
    </row>
    <row r="235" spans="1:30" ht="99" customHeight="1" x14ac:dyDescent="0.3">
      <c r="A235" s="51">
        <v>231</v>
      </c>
      <c r="B235" s="59" t="s">
        <v>360</v>
      </c>
      <c r="C235" s="59" t="s">
        <v>360</v>
      </c>
      <c r="D235" s="80" t="s">
        <v>79</v>
      </c>
      <c r="E235" s="13">
        <v>21070</v>
      </c>
      <c r="F235" s="2">
        <v>1</v>
      </c>
      <c r="G235" s="6">
        <f t="shared" si="166"/>
        <v>21070</v>
      </c>
      <c r="H235" s="3"/>
      <c r="I235" s="15"/>
      <c r="J235" s="3">
        <f t="shared" si="171"/>
        <v>0</v>
      </c>
      <c r="K235" s="3">
        <f t="shared" si="172"/>
        <v>1</v>
      </c>
      <c r="L235" s="13">
        <f t="shared" si="176"/>
        <v>21070</v>
      </c>
      <c r="M235" s="3">
        <v>1</v>
      </c>
      <c r="N235" s="13">
        <f t="shared" si="177"/>
        <v>21070</v>
      </c>
      <c r="O235" s="13">
        <f t="shared" si="173"/>
        <v>21070</v>
      </c>
      <c r="P235" s="13"/>
      <c r="Q235" s="13"/>
      <c r="R235" s="13"/>
      <c r="S235" s="16"/>
      <c r="T235" s="17">
        <f t="shared" si="160"/>
        <v>0</v>
      </c>
      <c r="U235" s="44">
        <f t="shared" si="180"/>
        <v>1</v>
      </c>
      <c r="V235" s="44">
        <f t="shared" si="132"/>
        <v>21070</v>
      </c>
      <c r="W235" s="44">
        <f t="shared" si="181"/>
        <v>21070</v>
      </c>
      <c r="X235" s="45" t="s">
        <v>583</v>
      </c>
      <c r="Y235" s="45" t="s">
        <v>584</v>
      </c>
      <c r="Z235" s="45" t="s">
        <v>585</v>
      </c>
    </row>
    <row r="236" spans="1:30" ht="75" x14ac:dyDescent="0.3">
      <c r="A236" s="51">
        <v>232</v>
      </c>
      <c r="B236" s="59" t="s">
        <v>361</v>
      </c>
      <c r="C236" s="59" t="s">
        <v>361</v>
      </c>
      <c r="D236" s="80" t="s">
        <v>79</v>
      </c>
      <c r="E236" s="34">
        <v>14750</v>
      </c>
      <c r="F236" s="30">
        <v>5</v>
      </c>
      <c r="G236" s="31">
        <f t="shared" ref="G236:G245" si="182">E236*F236</f>
        <v>73750</v>
      </c>
      <c r="H236" s="32"/>
      <c r="I236" s="33"/>
      <c r="J236" s="32">
        <f t="shared" si="171"/>
        <v>0</v>
      </c>
      <c r="K236" s="32">
        <f t="shared" si="172"/>
        <v>5</v>
      </c>
      <c r="L236" s="34">
        <f t="shared" si="176"/>
        <v>73750</v>
      </c>
      <c r="M236" s="32">
        <v>2</v>
      </c>
      <c r="N236" s="34">
        <f t="shared" si="177"/>
        <v>29500</v>
      </c>
      <c r="O236" s="34">
        <f t="shared" si="173"/>
        <v>14750</v>
      </c>
      <c r="P236" s="34"/>
      <c r="Q236" s="34"/>
      <c r="R236" s="34"/>
      <c r="S236" s="32">
        <v>1</v>
      </c>
      <c r="T236" s="34">
        <f t="shared" si="160"/>
        <v>14750</v>
      </c>
      <c r="U236" s="44">
        <f>M236-S236</f>
        <v>1</v>
      </c>
      <c r="V236" s="44">
        <f t="shared" si="132"/>
        <v>14750</v>
      </c>
      <c r="W236" s="44">
        <f>U236*O236</f>
        <v>14750</v>
      </c>
      <c r="X236" s="45" t="s">
        <v>583</v>
      </c>
      <c r="Y236" s="45" t="s">
        <v>584</v>
      </c>
      <c r="Z236" s="45" t="s">
        <v>585</v>
      </c>
    </row>
    <row r="237" spans="1:30" ht="99" customHeight="1" x14ac:dyDescent="0.3">
      <c r="A237" s="51">
        <v>233</v>
      </c>
      <c r="B237" s="59" t="s">
        <v>362</v>
      </c>
      <c r="C237" s="59" t="s">
        <v>362</v>
      </c>
      <c r="D237" s="80" t="s">
        <v>79</v>
      </c>
      <c r="E237" s="13">
        <v>60390</v>
      </c>
      <c r="F237" s="2">
        <v>1</v>
      </c>
      <c r="G237" s="6">
        <f t="shared" si="182"/>
        <v>60390</v>
      </c>
      <c r="H237" s="3"/>
      <c r="I237" s="15"/>
      <c r="J237" s="3">
        <f t="shared" si="171"/>
        <v>0</v>
      </c>
      <c r="K237" s="3">
        <f t="shared" si="172"/>
        <v>1</v>
      </c>
      <c r="L237" s="13">
        <f t="shared" si="176"/>
        <v>60390</v>
      </c>
      <c r="M237" s="3">
        <v>1</v>
      </c>
      <c r="N237" s="13">
        <f t="shared" si="177"/>
        <v>60390</v>
      </c>
      <c r="O237" s="13">
        <f t="shared" si="173"/>
        <v>60390</v>
      </c>
      <c r="P237" s="13"/>
      <c r="Q237" s="13"/>
      <c r="R237" s="13"/>
      <c r="S237" s="16"/>
      <c r="T237" s="17">
        <f t="shared" si="160"/>
        <v>0</v>
      </c>
      <c r="U237" s="44">
        <f t="shared" ref="U237:U238" si="183">M237-S237</f>
        <v>1</v>
      </c>
      <c r="V237" s="44">
        <f t="shared" si="132"/>
        <v>60390</v>
      </c>
      <c r="W237" s="44">
        <f t="shared" ref="W237:W238" si="184">U237*O237</f>
        <v>60390</v>
      </c>
      <c r="X237" s="45" t="s">
        <v>583</v>
      </c>
      <c r="Y237" s="45" t="s">
        <v>584</v>
      </c>
      <c r="Z237" s="45" t="s">
        <v>585</v>
      </c>
    </row>
    <row r="238" spans="1:30" ht="99" customHeight="1" x14ac:dyDescent="0.3">
      <c r="A238" s="51">
        <v>234</v>
      </c>
      <c r="B238" s="59" t="s">
        <v>363</v>
      </c>
      <c r="C238" s="59" t="s">
        <v>363</v>
      </c>
      <c r="D238" s="80" t="s">
        <v>79</v>
      </c>
      <c r="E238" s="13">
        <v>22500</v>
      </c>
      <c r="F238" s="2">
        <v>2</v>
      </c>
      <c r="G238" s="6">
        <f t="shared" si="182"/>
        <v>45000</v>
      </c>
      <c r="H238" s="3"/>
      <c r="I238" s="15"/>
      <c r="J238" s="3">
        <f t="shared" si="171"/>
        <v>0</v>
      </c>
      <c r="K238" s="3">
        <f t="shared" si="172"/>
        <v>2</v>
      </c>
      <c r="L238" s="13">
        <f t="shared" si="176"/>
        <v>45000</v>
      </c>
      <c r="M238" s="3">
        <v>1</v>
      </c>
      <c r="N238" s="13">
        <f t="shared" si="177"/>
        <v>22500</v>
      </c>
      <c r="O238" s="13">
        <f t="shared" si="173"/>
        <v>22500</v>
      </c>
      <c r="P238" s="13"/>
      <c r="Q238" s="13"/>
      <c r="R238" s="13"/>
      <c r="S238" s="16"/>
      <c r="T238" s="17">
        <f t="shared" si="160"/>
        <v>0</v>
      </c>
      <c r="U238" s="44">
        <f t="shared" si="183"/>
        <v>1</v>
      </c>
      <c r="V238" s="44">
        <f t="shared" si="132"/>
        <v>22500</v>
      </c>
      <c r="W238" s="44">
        <f t="shared" si="184"/>
        <v>22500</v>
      </c>
      <c r="X238" s="45" t="s">
        <v>583</v>
      </c>
      <c r="Y238" s="45" t="s">
        <v>584</v>
      </c>
      <c r="Z238" s="45" t="s">
        <v>585</v>
      </c>
    </row>
    <row r="239" spans="1:30" ht="99" customHeight="1" x14ac:dyDescent="0.3">
      <c r="A239" s="51">
        <v>235</v>
      </c>
      <c r="B239" s="59" t="s">
        <v>364</v>
      </c>
      <c r="C239" s="59" t="s">
        <v>364</v>
      </c>
      <c r="D239" s="80" t="s">
        <v>79</v>
      </c>
      <c r="E239" s="13">
        <v>36530</v>
      </c>
      <c r="F239" s="2">
        <v>1</v>
      </c>
      <c r="G239" s="6">
        <f t="shared" si="182"/>
        <v>36530</v>
      </c>
      <c r="H239" s="3"/>
      <c r="I239" s="15"/>
      <c r="J239" s="3">
        <f t="shared" si="171"/>
        <v>0</v>
      </c>
      <c r="K239" s="3">
        <f t="shared" si="172"/>
        <v>1</v>
      </c>
      <c r="L239" s="13">
        <f t="shared" si="176"/>
        <v>36530</v>
      </c>
      <c r="M239" s="3">
        <v>1</v>
      </c>
      <c r="N239" s="13">
        <f t="shared" si="177"/>
        <v>36530</v>
      </c>
      <c r="O239" s="13">
        <f t="shared" si="173"/>
        <v>36530</v>
      </c>
      <c r="P239" s="13"/>
      <c r="Q239" s="13"/>
      <c r="R239" s="13"/>
      <c r="S239" s="16"/>
      <c r="T239" s="17">
        <f t="shared" si="160"/>
        <v>0</v>
      </c>
      <c r="U239" s="44">
        <f>M239-S239</f>
        <v>1</v>
      </c>
      <c r="V239" s="44">
        <f t="shared" ref="V239:V301" si="185">W239/U239</f>
        <v>36530</v>
      </c>
      <c r="W239" s="44">
        <f>U239*O239</f>
        <v>36530</v>
      </c>
      <c r="X239" s="45" t="s">
        <v>583</v>
      </c>
      <c r="Y239" s="45" t="s">
        <v>584</v>
      </c>
      <c r="Z239" s="45" t="s">
        <v>585</v>
      </c>
    </row>
    <row r="240" spans="1:30" ht="99" customHeight="1" x14ac:dyDescent="0.3">
      <c r="A240" s="51">
        <v>236</v>
      </c>
      <c r="B240" s="59" t="s">
        <v>365</v>
      </c>
      <c r="C240" s="59" t="s">
        <v>365</v>
      </c>
      <c r="D240" s="80" t="s">
        <v>8</v>
      </c>
      <c r="E240" s="13">
        <v>34420</v>
      </c>
      <c r="F240" s="2">
        <v>2</v>
      </c>
      <c r="G240" s="6">
        <f t="shared" si="182"/>
        <v>68840</v>
      </c>
      <c r="H240" s="3"/>
      <c r="I240" s="15"/>
      <c r="J240" s="3">
        <f t="shared" si="171"/>
        <v>0</v>
      </c>
      <c r="K240" s="3">
        <f t="shared" si="172"/>
        <v>2</v>
      </c>
      <c r="L240" s="13">
        <f t="shared" si="176"/>
        <v>68840</v>
      </c>
      <c r="M240" s="3">
        <v>1</v>
      </c>
      <c r="N240" s="13">
        <f t="shared" si="177"/>
        <v>34420</v>
      </c>
      <c r="O240" s="13">
        <f t="shared" si="173"/>
        <v>34420</v>
      </c>
      <c r="P240" s="13"/>
      <c r="Q240" s="13"/>
      <c r="R240" s="13"/>
      <c r="S240" s="16"/>
      <c r="T240" s="17">
        <f t="shared" si="160"/>
        <v>0</v>
      </c>
      <c r="U240" s="44">
        <f t="shared" ref="U240:U242" si="186">M240-S240</f>
        <v>1</v>
      </c>
      <c r="V240" s="44">
        <f t="shared" si="185"/>
        <v>34420</v>
      </c>
      <c r="W240" s="44">
        <f t="shared" ref="W240:W242" si="187">U240*O240</f>
        <v>34420</v>
      </c>
      <c r="X240" s="45" t="s">
        <v>583</v>
      </c>
      <c r="Y240" s="45" t="s">
        <v>584</v>
      </c>
      <c r="Z240" s="45" t="s">
        <v>585</v>
      </c>
    </row>
    <row r="241" spans="1:30" ht="99" customHeight="1" x14ac:dyDescent="0.3">
      <c r="A241" s="51">
        <v>237</v>
      </c>
      <c r="B241" s="59" t="s">
        <v>366</v>
      </c>
      <c r="C241" s="59" t="s">
        <v>366</v>
      </c>
      <c r="D241" s="80" t="s">
        <v>10</v>
      </c>
      <c r="E241" s="13">
        <v>24590</v>
      </c>
      <c r="F241" s="2">
        <v>2</v>
      </c>
      <c r="G241" s="6">
        <f t="shared" si="182"/>
        <v>49180</v>
      </c>
      <c r="H241" s="3"/>
      <c r="I241" s="15"/>
      <c r="J241" s="3">
        <f t="shared" si="171"/>
        <v>0</v>
      </c>
      <c r="K241" s="3">
        <f t="shared" si="172"/>
        <v>2</v>
      </c>
      <c r="L241" s="13">
        <f t="shared" si="176"/>
        <v>49180</v>
      </c>
      <c r="M241" s="3">
        <v>1</v>
      </c>
      <c r="N241" s="13">
        <f t="shared" si="177"/>
        <v>24590</v>
      </c>
      <c r="O241" s="13">
        <f t="shared" si="173"/>
        <v>24590</v>
      </c>
      <c r="P241" s="13"/>
      <c r="Q241" s="13"/>
      <c r="R241" s="13"/>
      <c r="S241" s="16"/>
      <c r="T241" s="17">
        <f t="shared" si="160"/>
        <v>0</v>
      </c>
      <c r="U241" s="44">
        <f t="shared" si="186"/>
        <v>1</v>
      </c>
      <c r="V241" s="44">
        <f t="shared" si="185"/>
        <v>24590</v>
      </c>
      <c r="W241" s="44">
        <f t="shared" si="187"/>
        <v>24590</v>
      </c>
      <c r="X241" s="45" t="s">
        <v>583</v>
      </c>
      <c r="Y241" s="45" t="s">
        <v>584</v>
      </c>
      <c r="Z241" s="45" t="s">
        <v>585</v>
      </c>
    </row>
    <row r="242" spans="1:30" ht="99" customHeight="1" x14ac:dyDescent="0.3">
      <c r="A242" s="51">
        <v>238</v>
      </c>
      <c r="B242" s="59" t="s">
        <v>367</v>
      </c>
      <c r="C242" s="59" t="s">
        <v>367</v>
      </c>
      <c r="D242" s="80" t="s">
        <v>10</v>
      </c>
      <c r="E242" s="13">
        <v>4210</v>
      </c>
      <c r="F242" s="2">
        <v>1</v>
      </c>
      <c r="G242" s="6">
        <f t="shared" si="182"/>
        <v>4210</v>
      </c>
      <c r="H242" s="3"/>
      <c r="I242" s="15"/>
      <c r="J242" s="3">
        <f t="shared" si="171"/>
        <v>0</v>
      </c>
      <c r="K242" s="3">
        <f t="shared" si="172"/>
        <v>1</v>
      </c>
      <c r="L242" s="13">
        <f t="shared" si="176"/>
        <v>4210</v>
      </c>
      <c r="M242" s="3">
        <v>1</v>
      </c>
      <c r="N242" s="13">
        <f t="shared" si="177"/>
        <v>4210</v>
      </c>
      <c r="O242" s="13">
        <f t="shared" si="173"/>
        <v>4210</v>
      </c>
      <c r="P242" s="13"/>
      <c r="Q242" s="13"/>
      <c r="R242" s="13"/>
      <c r="S242" s="16"/>
      <c r="T242" s="17">
        <f t="shared" si="160"/>
        <v>0</v>
      </c>
      <c r="U242" s="44">
        <f t="shared" si="186"/>
        <v>1</v>
      </c>
      <c r="V242" s="44">
        <f t="shared" si="185"/>
        <v>4210</v>
      </c>
      <c r="W242" s="44">
        <f t="shared" si="187"/>
        <v>4210</v>
      </c>
      <c r="X242" s="45" t="s">
        <v>583</v>
      </c>
      <c r="Y242" s="45" t="s">
        <v>584</v>
      </c>
      <c r="Z242" s="45" t="s">
        <v>585</v>
      </c>
    </row>
    <row r="243" spans="1:30" ht="99" customHeight="1" x14ac:dyDescent="0.3">
      <c r="A243" s="51">
        <v>239</v>
      </c>
      <c r="B243" s="59" t="s">
        <v>368</v>
      </c>
      <c r="C243" s="59" t="s">
        <v>368</v>
      </c>
      <c r="D243" s="80" t="s">
        <v>81</v>
      </c>
      <c r="E243" s="13">
        <v>26650</v>
      </c>
      <c r="F243" s="2">
        <v>1</v>
      </c>
      <c r="G243" s="6">
        <f t="shared" si="182"/>
        <v>26650</v>
      </c>
      <c r="H243" s="3"/>
      <c r="I243" s="15"/>
      <c r="J243" s="3">
        <f t="shared" si="171"/>
        <v>0</v>
      </c>
      <c r="K243" s="3">
        <f t="shared" si="172"/>
        <v>1</v>
      </c>
      <c r="L243" s="13">
        <f t="shared" si="176"/>
        <v>26650</v>
      </c>
      <c r="M243" s="3">
        <v>1</v>
      </c>
      <c r="N243" s="13">
        <f t="shared" si="177"/>
        <v>26650</v>
      </c>
      <c r="O243" s="13">
        <f t="shared" si="173"/>
        <v>26650</v>
      </c>
      <c r="P243" s="13"/>
      <c r="Q243" s="13"/>
      <c r="R243" s="13"/>
      <c r="S243" s="16"/>
      <c r="T243" s="17">
        <f t="shared" si="160"/>
        <v>0</v>
      </c>
      <c r="U243" s="44">
        <f t="shared" ref="U243:U245" si="188">M243-S243</f>
        <v>1</v>
      </c>
      <c r="V243" s="44">
        <f t="shared" si="185"/>
        <v>26650</v>
      </c>
      <c r="W243" s="44">
        <f t="shared" ref="W243:W245" si="189">U243*O243</f>
        <v>26650</v>
      </c>
      <c r="X243" s="45" t="s">
        <v>583</v>
      </c>
      <c r="Y243" s="45" t="s">
        <v>584</v>
      </c>
      <c r="Z243" s="45" t="s">
        <v>585</v>
      </c>
    </row>
    <row r="244" spans="1:30" ht="99" customHeight="1" x14ac:dyDescent="0.3">
      <c r="A244" s="51">
        <v>240</v>
      </c>
      <c r="B244" s="57" t="s">
        <v>369</v>
      </c>
      <c r="C244" s="57" t="s">
        <v>369</v>
      </c>
      <c r="D244" s="80" t="s">
        <v>8</v>
      </c>
      <c r="E244" s="13">
        <v>45780</v>
      </c>
      <c r="F244" s="2">
        <v>1</v>
      </c>
      <c r="G244" s="6">
        <f t="shared" si="182"/>
        <v>45780</v>
      </c>
      <c r="H244" s="3"/>
      <c r="I244" s="15"/>
      <c r="J244" s="3">
        <f t="shared" si="171"/>
        <v>0</v>
      </c>
      <c r="K244" s="3">
        <f t="shared" si="172"/>
        <v>1</v>
      </c>
      <c r="L244" s="13">
        <f t="shared" si="176"/>
        <v>45780</v>
      </c>
      <c r="M244" s="3">
        <v>1</v>
      </c>
      <c r="N244" s="13">
        <f t="shared" si="177"/>
        <v>45780</v>
      </c>
      <c r="O244" s="13">
        <f t="shared" si="173"/>
        <v>45780</v>
      </c>
      <c r="P244" s="13"/>
      <c r="Q244" s="13"/>
      <c r="R244" s="13"/>
      <c r="S244" s="16"/>
      <c r="T244" s="17">
        <f t="shared" si="160"/>
        <v>0</v>
      </c>
      <c r="U244" s="44">
        <f t="shared" si="188"/>
        <v>1</v>
      </c>
      <c r="V244" s="44">
        <f t="shared" si="185"/>
        <v>45780</v>
      </c>
      <c r="W244" s="44">
        <f t="shared" si="189"/>
        <v>45780</v>
      </c>
      <c r="X244" s="45" t="s">
        <v>583</v>
      </c>
      <c r="Y244" s="45" t="s">
        <v>584</v>
      </c>
      <c r="Z244" s="45" t="s">
        <v>585</v>
      </c>
    </row>
    <row r="245" spans="1:30" ht="99" customHeight="1" x14ac:dyDescent="0.3">
      <c r="A245" s="51">
        <v>241</v>
      </c>
      <c r="B245" s="57" t="s">
        <v>370</v>
      </c>
      <c r="C245" s="57" t="s">
        <v>370</v>
      </c>
      <c r="D245" s="80" t="s">
        <v>81</v>
      </c>
      <c r="E245" s="13">
        <v>37840</v>
      </c>
      <c r="F245" s="2">
        <v>1</v>
      </c>
      <c r="G245" s="6">
        <f t="shared" si="182"/>
        <v>37840</v>
      </c>
      <c r="H245" s="3"/>
      <c r="I245" s="15"/>
      <c r="J245" s="3">
        <f t="shared" si="171"/>
        <v>0</v>
      </c>
      <c r="K245" s="3">
        <f t="shared" si="172"/>
        <v>1</v>
      </c>
      <c r="L245" s="13">
        <f t="shared" si="176"/>
        <v>37840</v>
      </c>
      <c r="M245" s="3">
        <v>1</v>
      </c>
      <c r="N245" s="13">
        <f t="shared" si="177"/>
        <v>37840</v>
      </c>
      <c r="O245" s="13">
        <f t="shared" si="173"/>
        <v>37840</v>
      </c>
      <c r="P245" s="13"/>
      <c r="Q245" s="13"/>
      <c r="R245" s="13"/>
      <c r="S245" s="16"/>
      <c r="T245" s="17">
        <f t="shared" si="160"/>
        <v>0</v>
      </c>
      <c r="U245" s="44">
        <f t="shared" si="188"/>
        <v>1</v>
      </c>
      <c r="V245" s="44">
        <f t="shared" si="185"/>
        <v>37840</v>
      </c>
      <c r="W245" s="44">
        <f t="shared" si="189"/>
        <v>37840</v>
      </c>
      <c r="X245" s="45" t="s">
        <v>583</v>
      </c>
      <c r="Y245" s="45" t="s">
        <v>584</v>
      </c>
      <c r="Z245" s="45" t="s">
        <v>585</v>
      </c>
    </row>
    <row r="246" spans="1:30" s="39" customFormat="1" ht="30" customHeight="1" x14ac:dyDescent="0.25">
      <c r="A246" s="51">
        <v>242</v>
      </c>
      <c r="B246" s="100" t="s">
        <v>371</v>
      </c>
      <c r="C246" s="86"/>
      <c r="D246" s="81">
        <v>1</v>
      </c>
      <c r="E246" s="90"/>
      <c r="F246" s="2"/>
      <c r="G246" s="6">
        <f t="shared" ref="G246:G247" si="190">E246*F246</f>
        <v>0</v>
      </c>
      <c r="H246" s="3"/>
      <c r="I246" s="15"/>
      <c r="J246" s="3">
        <f t="shared" ref="J246" si="191">H246*I246</f>
        <v>0</v>
      </c>
      <c r="K246" s="3">
        <f t="shared" ref="K246" si="192">F246-H246</f>
        <v>0</v>
      </c>
      <c r="L246" s="13">
        <f t="shared" ref="L246:L247" si="193">G246-J246</f>
        <v>0</v>
      </c>
      <c r="M246" s="3">
        <v>1</v>
      </c>
      <c r="N246" s="13">
        <f t="shared" ref="N246:N247" si="194">E246*M246</f>
        <v>0</v>
      </c>
      <c r="O246" s="13"/>
      <c r="P246" s="3"/>
      <c r="Q246" s="13"/>
      <c r="R246" s="13"/>
      <c r="S246" s="16">
        <v>1</v>
      </c>
      <c r="T246" s="17">
        <f t="shared" si="160"/>
        <v>0</v>
      </c>
      <c r="U246" s="36"/>
      <c r="V246" s="37"/>
      <c r="W246" s="37"/>
      <c r="X246" s="38"/>
      <c r="Y246" s="38"/>
      <c r="Z246" s="38"/>
      <c r="AA246" s="5"/>
      <c r="AB246" s="5"/>
      <c r="AC246" s="5"/>
      <c r="AD246" s="5"/>
    </row>
    <row r="247" spans="1:30" ht="99" customHeight="1" x14ac:dyDescent="0.3">
      <c r="A247" s="51">
        <v>243</v>
      </c>
      <c r="B247" s="62" t="s">
        <v>373</v>
      </c>
      <c r="C247" s="57" t="s">
        <v>372</v>
      </c>
      <c r="D247" s="101" t="s">
        <v>81</v>
      </c>
      <c r="E247" s="90">
        <v>53578</v>
      </c>
      <c r="F247" s="2">
        <v>1</v>
      </c>
      <c r="G247" s="6">
        <f t="shared" si="190"/>
        <v>53578</v>
      </c>
      <c r="H247" s="3"/>
      <c r="I247" s="15"/>
      <c r="J247" s="3">
        <f t="shared" ref="J247" si="195">H247*I247</f>
        <v>0</v>
      </c>
      <c r="K247" s="3">
        <f t="shared" ref="K247" si="196">F247-H247</f>
        <v>1</v>
      </c>
      <c r="L247" s="13">
        <f t="shared" si="193"/>
        <v>53578</v>
      </c>
      <c r="M247" s="3">
        <v>1</v>
      </c>
      <c r="N247" s="13">
        <f t="shared" si="194"/>
        <v>53578</v>
      </c>
      <c r="O247" s="13">
        <v>53578</v>
      </c>
      <c r="P247" s="13"/>
      <c r="Q247" s="13"/>
      <c r="R247" s="13"/>
      <c r="S247" s="16"/>
      <c r="T247" s="17">
        <f t="shared" si="160"/>
        <v>0</v>
      </c>
      <c r="U247" s="44">
        <f>M247-S247</f>
        <v>1</v>
      </c>
      <c r="V247" s="44">
        <f t="shared" si="185"/>
        <v>53578</v>
      </c>
      <c r="W247" s="44">
        <f>U247*O247</f>
        <v>53578</v>
      </c>
      <c r="X247" s="45" t="s">
        <v>583</v>
      </c>
      <c r="Y247" s="45" t="s">
        <v>584</v>
      </c>
      <c r="Z247" s="45" t="s">
        <v>585</v>
      </c>
    </row>
    <row r="248" spans="1:30" s="39" customFormat="1" ht="60.75" x14ac:dyDescent="0.25">
      <c r="A248" s="51">
        <v>244</v>
      </c>
      <c r="B248" s="87" t="s">
        <v>374</v>
      </c>
      <c r="C248" s="89" t="s">
        <v>301</v>
      </c>
      <c r="D248" s="81">
        <v>1</v>
      </c>
      <c r="E248" s="13"/>
      <c r="F248" s="2"/>
      <c r="G248" s="6">
        <f t="shared" ref="G248:G262" si="197">E248*F248</f>
        <v>0</v>
      </c>
      <c r="H248" s="3"/>
      <c r="I248" s="15"/>
      <c r="J248" s="3">
        <f t="shared" ref="J248:J253" si="198">H248*I248</f>
        <v>0</v>
      </c>
      <c r="K248" s="3">
        <f t="shared" ref="K248:K253" si="199">F248-H248</f>
        <v>0</v>
      </c>
      <c r="L248" s="13">
        <f t="shared" ref="L248:L257" si="200">G248-J248</f>
        <v>0</v>
      </c>
      <c r="M248" s="3">
        <v>1</v>
      </c>
      <c r="N248" s="13">
        <f t="shared" ref="N248:N257" si="201">E248*M248</f>
        <v>0</v>
      </c>
      <c r="O248" s="13"/>
      <c r="P248" s="3"/>
      <c r="Q248" s="13"/>
      <c r="R248" s="13"/>
      <c r="S248" s="16">
        <v>1</v>
      </c>
      <c r="T248" s="17">
        <f t="shared" si="160"/>
        <v>0</v>
      </c>
      <c r="U248" s="36"/>
      <c r="V248" s="37"/>
      <c r="W248" s="37"/>
      <c r="X248" s="38"/>
      <c r="Y248" s="38"/>
      <c r="Z248" s="38"/>
      <c r="AA248" s="5"/>
      <c r="AB248" s="5"/>
      <c r="AC248" s="5"/>
      <c r="AD248" s="5"/>
    </row>
    <row r="249" spans="1:30" s="39" customFormat="1" ht="25.5" customHeight="1" x14ac:dyDescent="0.25">
      <c r="A249" s="51">
        <v>245</v>
      </c>
      <c r="B249" s="100" t="s">
        <v>375</v>
      </c>
      <c r="C249" s="100"/>
      <c r="D249" s="81">
        <v>1</v>
      </c>
      <c r="E249" s="13"/>
      <c r="F249" s="2"/>
      <c r="G249" s="6">
        <f t="shared" si="197"/>
        <v>0</v>
      </c>
      <c r="H249" s="3"/>
      <c r="I249" s="15"/>
      <c r="J249" s="3">
        <f t="shared" si="198"/>
        <v>0</v>
      </c>
      <c r="K249" s="3">
        <f t="shared" si="199"/>
        <v>0</v>
      </c>
      <c r="L249" s="13">
        <f t="shared" si="200"/>
        <v>0</v>
      </c>
      <c r="M249" s="3">
        <v>1</v>
      </c>
      <c r="N249" s="13">
        <f t="shared" si="201"/>
        <v>0</v>
      </c>
      <c r="O249" s="13"/>
      <c r="P249" s="3"/>
      <c r="Q249" s="13"/>
      <c r="R249" s="13"/>
      <c r="S249" s="16">
        <v>1</v>
      </c>
      <c r="T249" s="17">
        <f t="shared" si="160"/>
        <v>0</v>
      </c>
      <c r="U249" s="36"/>
      <c r="V249" s="37"/>
      <c r="W249" s="37"/>
      <c r="X249" s="38"/>
      <c r="Y249" s="38"/>
      <c r="Z249" s="38"/>
      <c r="AA249" s="5"/>
      <c r="AB249" s="5"/>
      <c r="AC249" s="5"/>
      <c r="AD249" s="5"/>
    </row>
    <row r="250" spans="1:30" ht="75" x14ac:dyDescent="0.3">
      <c r="A250" s="51">
        <v>246</v>
      </c>
      <c r="B250" s="62" t="s">
        <v>376</v>
      </c>
      <c r="C250" s="62" t="s">
        <v>377</v>
      </c>
      <c r="D250" s="82" t="s">
        <v>5</v>
      </c>
      <c r="E250" s="34">
        <v>72155</v>
      </c>
      <c r="F250" s="30">
        <v>50</v>
      </c>
      <c r="G250" s="31">
        <f t="shared" si="197"/>
        <v>3607750</v>
      </c>
      <c r="H250" s="32">
        <v>10</v>
      </c>
      <c r="I250" s="33">
        <v>64018</v>
      </c>
      <c r="J250" s="32">
        <f t="shared" si="198"/>
        <v>640180</v>
      </c>
      <c r="K250" s="32">
        <f t="shared" si="199"/>
        <v>40</v>
      </c>
      <c r="L250" s="34">
        <f t="shared" si="200"/>
        <v>2967570</v>
      </c>
      <c r="M250" s="32">
        <f t="shared" ref="M250" si="202">K250*30/100</f>
        <v>12</v>
      </c>
      <c r="N250" s="34">
        <f t="shared" si="201"/>
        <v>865860</v>
      </c>
      <c r="O250" s="34">
        <v>66305</v>
      </c>
      <c r="P250" s="34"/>
      <c r="Q250" s="34"/>
      <c r="R250" s="34"/>
      <c r="S250" s="32">
        <v>4</v>
      </c>
      <c r="T250" s="34">
        <f t="shared" si="160"/>
        <v>265220</v>
      </c>
      <c r="U250" s="44">
        <f t="shared" ref="U250:U251" si="203">M250-S250</f>
        <v>8</v>
      </c>
      <c r="V250" s="44">
        <f t="shared" si="185"/>
        <v>66305</v>
      </c>
      <c r="W250" s="44">
        <f>U250*O250</f>
        <v>530440</v>
      </c>
      <c r="X250" s="45" t="s">
        <v>583</v>
      </c>
      <c r="Y250" s="45" t="s">
        <v>584</v>
      </c>
      <c r="Z250" s="45" t="s">
        <v>585</v>
      </c>
    </row>
    <row r="251" spans="1:30" ht="75" x14ac:dyDescent="0.3">
      <c r="A251" s="51">
        <v>247</v>
      </c>
      <c r="B251" s="62" t="s">
        <v>378</v>
      </c>
      <c r="C251" s="62" t="s">
        <v>377</v>
      </c>
      <c r="D251" s="82" t="s">
        <v>5</v>
      </c>
      <c r="E251" s="34">
        <v>72155</v>
      </c>
      <c r="F251" s="30">
        <v>45</v>
      </c>
      <c r="G251" s="31">
        <f t="shared" si="197"/>
        <v>3246975</v>
      </c>
      <c r="H251" s="32"/>
      <c r="I251" s="33"/>
      <c r="J251" s="32">
        <f t="shared" si="198"/>
        <v>0</v>
      </c>
      <c r="K251" s="32">
        <f t="shared" si="199"/>
        <v>45</v>
      </c>
      <c r="L251" s="34">
        <f t="shared" si="200"/>
        <v>3246975</v>
      </c>
      <c r="M251" s="32">
        <v>14</v>
      </c>
      <c r="N251" s="34">
        <f t="shared" si="201"/>
        <v>1010170</v>
      </c>
      <c r="O251" s="34">
        <v>66305</v>
      </c>
      <c r="P251" s="34"/>
      <c r="Q251" s="34"/>
      <c r="R251" s="34"/>
      <c r="S251" s="32">
        <v>7</v>
      </c>
      <c r="T251" s="34">
        <f t="shared" si="160"/>
        <v>464135</v>
      </c>
      <c r="U251" s="44">
        <f t="shared" si="203"/>
        <v>7</v>
      </c>
      <c r="V251" s="44">
        <f t="shared" si="185"/>
        <v>66305</v>
      </c>
      <c r="W251" s="44">
        <f>U251*O251</f>
        <v>464135</v>
      </c>
      <c r="X251" s="45" t="s">
        <v>583</v>
      </c>
      <c r="Y251" s="45" t="s">
        <v>584</v>
      </c>
      <c r="Z251" s="45" t="s">
        <v>585</v>
      </c>
    </row>
    <row r="252" spans="1:30" ht="99" customHeight="1" x14ac:dyDescent="0.3">
      <c r="A252" s="51">
        <v>248</v>
      </c>
      <c r="B252" s="62" t="s">
        <v>379</v>
      </c>
      <c r="C252" s="62" t="s">
        <v>380</v>
      </c>
      <c r="D252" s="82" t="s">
        <v>5</v>
      </c>
      <c r="E252" s="13">
        <v>65596</v>
      </c>
      <c r="F252" s="2">
        <v>2</v>
      </c>
      <c r="G252" s="6">
        <f t="shared" si="197"/>
        <v>131192</v>
      </c>
      <c r="H252" s="3"/>
      <c r="I252" s="15"/>
      <c r="J252" s="3">
        <f t="shared" si="198"/>
        <v>0</v>
      </c>
      <c r="K252" s="3">
        <f t="shared" si="199"/>
        <v>2</v>
      </c>
      <c r="L252" s="13">
        <f t="shared" si="200"/>
        <v>131192</v>
      </c>
      <c r="M252" s="3">
        <v>1</v>
      </c>
      <c r="N252" s="13">
        <f t="shared" si="201"/>
        <v>65596</v>
      </c>
      <c r="O252" s="13">
        <v>52057</v>
      </c>
      <c r="P252" s="13"/>
      <c r="Q252" s="13"/>
      <c r="R252" s="13"/>
      <c r="S252" s="16"/>
      <c r="T252" s="17">
        <f t="shared" si="160"/>
        <v>0</v>
      </c>
      <c r="U252" s="44">
        <f>M252-S252</f>
        <v>1</v>
      </c>
      <c r="V252" s="44">
        <f t="shared" si="185"/>
        <v>52057</v>
      </c>
      <c r="W252" s="44">
        <f>U252*O252</f>
        <v>52057</v>
      </c>
      <c r="X252" s="45" t="s">
        <v>583</v>
      </c>
      <c r="Y252" s="45" t="s">
        <v>584</v>
      </c>
      <c r="Z252" s="45" t="s">
        <v>585</v>
      </c>
    </row>
    <row r="253" spans="1:30" ht="99" customHeight="1" x14ac:dyDescent="0.3">
      <c r="A253" s="51">
        <v>249</v>
      </c>
      <c r="B253" s="62" t="s">
        <v>381</v>
      </c>
      <c r="C253" s="62" t="s">
        <v>380</v>
      </c>
      <c r="D253" s="82" t="s">
        <v>5</v>
      </c>
      <c r="E253" s="13">
        <v>65596</v>
      </c>
      <c r="F253" s="2">
        <v>1</v>
      </c>
      <c r="G253" s="6">
        <f t="shared" si="197"/>
        <v>65596</v>
      </c>
      <c r="H253" s="3"/>
      <c r="I253" s="15"/>
      <c r="J253" s="3">
        <f t="shared" si="198"/>
        <v>0</v>
      </c>
      <c r="K253" s="3">
        <f t="shared" si="199"/>
        <v>1</v>
      </c>
      <c r="L253" s="13">
        <f t="shared" si="200"/>
        <v>65596</v>
      </c>
      <c r="M253" s="3">
        <v>1</v>
      </c>
      <c r="N253" s="13">
        <f t="shared" si="201"/>
        <v>65596</v>
      </c>
      <c r="O253" s="13">
        <v>52057</v>
      </c>
      <c r="P253" s="13"/>
      <c r="Q253" s="13"/>
      <c r="R253" s="13"/>
      <c r="S253" s="16"/>
      <c r="T253" s="17">
        <f t="shared" si="160"/>
        <v>0</v>
      </c>
      <c r="U253" s="44">
        <f>M253-S253</f>
        <v>1</v>
      </c>
      <c r="V253" s="44">
        <f t="shared" si="185"/>
        <v>52057</v>
      </c>
      <c r="W253" s="44">
        <f>U253*O253</f>
        <v>52057</v>
      </c>
      <c r="X253" s="45" t="s">
        <v>583</v>
      </c>
      <c r="Y253" s="45" t="s">
        <v>584</v>
      </c>
      <c r="Z253" s="45" t="s">
        <v>585</v>
      </c>
    </row>
    <row r="254" spans="1:30" ht="75" x14ac:dyDescent="0.3">
      <c r="A254" s="51">
        <v>250</v>
      </c>
      <c r="B254" s="62" t="s">
        <v>382</v>
      </c>
      <c r="C254" s="62" t="s">
        <v>383</v>
      </c>
      <c r="D254" s="82" t="s">
        <v>5</v>
      </c>
      <c r="E254" s="34">
        <v>105520</v>
      </c>
      <c r="F254" s="30">
        <v>100</v>
      </c>
      <c r="G254" s="31">
        <f t="shared" si="197"/>
        <v>10552000</v>
      </c>
      <c r="H254" s="32"/>
      <c r="I254" s="33"/>
      <c r="J254" s="32">
        <f t="shared" ref="J254:J281" si="204">H254*I254</f>
        <v>0</v>
      </c>
      <c r="K254" s="32">
        <f t="shared" ref="K254:K281" si="205">F254-H254</f>
        <v>100</v>
      </c>
      <c r="L254" s="34">
        <f t="shared" si="200"/>
        <v>10552000</v>
      </c>
      <c r="M254" s="32">
        <f t="shared" ref="M254:M260" si="206">K254*30/100</f>
        <v>30</v>
      </c>
      <c r="N254" s="34">
        <f t="shared" si="201"/>
        <v>3165600</v>
      </c>
      <c r="O254" s="34">
        <v>52057</v>
      </c>
      <c r="P254" s="34"/>
      <c r="Q254" s="34"/>
      <c r="R254" s="34"/>
      <c r="S254" s="32">
        <v>10</v>
      </c>
      <c r="T254" s="34">
        <f t="shared" si="160"/>
        <v>520570</v>
      </c>
      <c r="U254" s="44">
        <f>M254-S254</f>
        <v>20</v>
      </c>
      <c r="V254" s="44">
        <f t="shared" si="185"/>
        <v>52057</v>
      </c>
      <c r="W254" s="44">
        <f>U254*O254</f>
        <v>1041140</v>
      </c>
      <c r="X254" s="45" t="s">
        <v>583</v>
      </c>
      <c r="Y254" s="45" t="s">
        <v>584</v>
      </c>
      <c r="Z254" s="45" t="s">
        <v>585</v>
      </c>
    </row>
    <row r="255" spans="1:30" s="39" customFormat="1" ht="21" x14ac:dyDescent="0.25">
      <c r="A255" s="51">
        <v>251</v>
      </c>
      <c r="B255" s="100" t="s">
        <v>384</v>
      </c>
      <c r="C255" s="100"/>
      <c r="D255" s="81">
        <v>1</v>
      </c>
      <c r="E255" s="13"/>
      <c r="F255" s="2"/>
      <c r="G255" s="6">
        <f t="shared" si="197"/>
        <v>0</v>
      </c>
      <c r="H255" s="3"/>
      <c r="I255" s="15"/>
      <c r="J255" s="3">
        <f t="shared" si="204"/>
        <v>0</v>
      </c>
      <c r="K255" s="3">
        <f t="shared" si="205"/>
        <v>0</v>
      </c>
      <c r="L255" s="13">
        <f t="shared" si="200"/>
        <v>0</v>
      </c>
      <c r="M255" s="3">
        <v>1</v>
      </c>
      <c r="N255" s="13">
        <f t="shared" si="201"/>
        <v>0</v>
      </c>
      <c r="O255" s="13"/>
      <c r="P255" s="3"/>
      <c r="Q255" s="13"/>
      <c r="R255" s="13"/>
      <c r="S255" s="16">
        <v>1</v>
      </c>
      <c r="T255" s="17">
        <f t="shared" si="160"/>
        <v>0</v>
      </c>
      <c r="U255" s="36"/>
      <c r="V255" s="37"/>
      <c r="W255" s="37"/>
      <c r="X255" s="38"/>
      <c r="Y255" s="38"/>
      <c r="Z255" s="38"/>
      <c r="AA255" s="5"/>
      <c r="AB255" s="5"/>
      <c r="AC255" s="5"/>
      <c r="AD255" s="5"/>
    </row>
    <row r="256" spans="1:30" ht="99" customHeight="1" x14ac:dyDescent="0.3">
      <c r="A256" s="51">
        <v>252</v>
      </c>
      <c r="B256" s="62" t="s">
        <v>385</v>
      </c>
      <c r="C256" s="62" t="s">
        <v>377</v>
      </c>
      <c r="D256" s="82" t="s">
        <v>5</v>
      </c>
      <c r="E256" s="13">
        <v>72155</v>
      </c>
      <c r="F256" s="2">
        <v>3</v>
      </c>
      <c r="G256" s="6">
        <f t="shared" si="197"/>
        <v>216465</v>
      </c>
      <c r="H256" s="3"/>
      <c r="I256" s="15"/>
      <c r="J256" s="3">
        <f t="shared" si="204"/>
        <v>0</v>
      </c>
      <c r="K256" s="3">
        <f t="shared" si="205"/>
        <v>3</v>
      </c>
      <c r="L256" s="13">
        <f t="shared" si="200"/>
        <v>216465</v>
      </c>
      <c r="M256" s="3">
        <v>1</v>
      </c>
      <c r="N256" s="13">
        <f t="shared" si="201"/>
        <v>72155</v>
      </c>
      <c r="O256" s="13">
        <v>65755</v>
      </c>
      <c r="P256" s="13"/>
      <c r="Q256" s="13"/>
      <c r="R256" s="13"/>
      <c r="S256" s="16"/>
      <c r="T256" s="17">
        <f t="shared" si="160"/>
        <v>0</v>
      </c>
      <c r="U256" s="44">
        <f>M256-S256</f>
        <v>1</v>
      </c>
      <c r="V256" s="44">
        <f t="shared" si="185"/>
        <v>65755</v>
      </c>
      <c r="W256" s="44">
        <f>U256*O256</f>
        <v>65755</v>
      </c>
      <c r="X256" s="45" t="s">
        <v>583</v>
      </c>
      <c r="Y256" s="45" t="s">
        <v>584</v>
      </c>
      <c r="Z256" s="45" t="s">
        <v>585</v>
      </c>
    </row>
    <row r="257" spans="1:30" s="39" customFormat="1" ht="60.75" x14ac:dyDescent="0.25">
      <c r="A257" s="51">
        <v>253</v>
      </c>
      <c r="B257" s="87" t="s">
        <v>386</v>
      </c>
      <c r="C257" s="100"/>
      <c r="D257" s="81">
        <v>1</v>
      </c>
      <c r="E257" s="13"/>
      <c r="F257" s="2"/>
      <c r="G257" s="6">
        <f t="shared" si="197"/>
        <v>0</v>
      </c>
      <c r="H257" s="3"/>
      <c r="I257" s="15"/>
      <c r="J257" s="3">
        <f t="shared" si="204"/>
        <v>0</v>
      </c>
      <c r="K257" s="3">
        <f t="shared" si="205"/>
        <v>0</v>
      </c>
      <c r="L257" s="13">
        <f t="shared" si="200"/>
        <v>0</v>
      </c>
      <c r="M257" s="3">
        <v>1</v>
      </c>
      <c r="N257" s="13">
        <f t="shared" si="201"/>
        <v>0</v>
      </c>
      <c r="O257" s="13"/>
      <c r="P257" s="3"/>
      <c r="Q257" s="13"/>
      <c r="R257" s="13"/>
      <c r="S257" s="16">
        <v>1</v>
      </c>
      <c r="T257" s="17">
        <f t="shared" si="160"/>
        <v>0</v>
      </c>
      <c r="U257" s="36"/>
      <c r="V257" s="37"/>
      <c r="W257" s="37"/>
      <c r="X257" s="38"/>
      <c r="Y257" s="38"/>
      <c r="Z257" s="38"/>
      <c r="AA257" s="5"/>
      <c r="AB257" s="5"/>
      <c r="AC257" s="5"/>
      <c r="AD257" s="5"/>
    </row>
    <row r="258" spans="1:30" ht="99" customHeight="1" x14ac:dyDescent="0.3">
      <c r="A258" s="51">
        <v>254</v>
      </c>
      <c r="B258" s="58" t="s">
        <v>387</v>
      </c>
      <c r="C258" s="58" t="s">
        <v>387</v>
      </c>
      <c r="D258" s="82" t="s">
        <v>13</v>
      </c>
      <c r="E258" s="6">
        <v>55700</v>
      </c>
      <c r="F258" s="2">
        <v>1</v>
      </c>
      <c r="G258" s="6">
        <f t="shared" si="197"/>
        <v>55700</v>
      </c>
      <c r="H258" s="3"/>
      <c r="I258" s="15"/>
      <c r="J258" s="3">
        <f t="shared" si="204"/>
        <v>0</v>
      </c>
      <c r="K258" s="3">
        <f t="shared" si="205"/>
        <v>1</v>
      </c>
      <c r="L258" s="13">
        <f t="shared" ref="L258:L281" si="207">G258-J258</f>
        <v>55700</v>
      </c>
      <c r="M258" s="3">
        <v>1</v>
      </c>
      <c r="N258" s="13">
        <f t="shared" ref="N258:N281" si="208">E258*M258</f>
        <v>55700</v>
      </c>
      <c r="O258" s="13"/>
      <c r="P258" s="13"/>
      <c r="Q258" s="13"/>
      <c r="R258" s="13"/>
      <c r="S258" s="16"/>
      <c r="T258" s="17">
        <f t="shared" si="160"/>
        <v>0</v>
      </c>
      <c r="U258" s="44">
        <f>M258-S258</f>
        <v>1</v>
      </c>
      <c r="V258" s="44">
        <f t="shared" si="185"/>
        <v>55700</v>
      </c>
      <c r="W258" s="44">
        <f>U258*E258</f>
        <v>55700</v>
      </c>
      <c r="X258" s="45" t="s">
        <v>583</v>
      </c>
      <c r="Y258" s="45" t="s">
        <v>584</v>
      </c>
      <c r="Z258" s="45" t="s">
        <v>585</v>
      </c>
    </row>
    <row r="259" spans="1:30" ht="99" customHeight="1" x14ac:dyDescent="0.3">
      <c r="A259" s="51">
        <v>255</v>
      </c>
      <c r="B259" s="58" t="s">
        <v>388</v>
      </c>
      <c r="C259" s="58" t="s">
        <v>388</v>
      </c>
      <c r="D259" s="82" t="s">
        <v>13</v>
      </c>
      <c r="E259" s="6">
        <v>53000</v>
      </c>
      <c r="F259" s="2">
        <v>2</v>
      </c>
      <c r="G259" s="6">
        <f t="shared" si="197"/>
        <v>106000</v>
      </c>
      <c r="H259" s="3"/>
      <c r="I259" s="15"/>
      <c r="J259" s="3">
        <f t="shared" si="204"/>
        <v>0</v>
      </c>
      <c r="K259" s="3">
        <f t="shared" si="205"/>
        <v>2</v>
      </c>
      <c r="L259" s="13">
        <f t="shared" si="207"/>
        <v>106000</v>
      </c>
      <c r="M259" s="3">
        <v>1</v>
      </c>
      <c r="N259" s="13">
        <f t="shared" si="208"/>
        <v>53000</v>
      </c>
      <c r="O259" s="13"/>
      <c r="P259" s="13"/>
      <c r="Q259" s="13"/>
      <c r="R259" s="13"/>
      <c r="S259" s="16"/>
      <c r="T259" s="17">
        <f t="shared" si="160"/>
        <v>0</v>
      </c>
      <c r="U259" s="44">
        <f>M259-S259</f>
        <v>1</v>
      </c>
      <c r="V259" s="44">
        <f t="shared" si="185"/>
        <v>53000</v>
      </c>
      <c r="W259" s="44">
        <f>U259*E259</f>
        <v>53000</v>
      </c>
      <c r="X259" s="45" t="s">
        <v>583</v>
      </c>
      <c r="Y259" s="45" t="s">
        <v>584</v>
      </c>
      <c r="Z259" s="45" t="s">
        <v>585</v>
      </c>
    </row>
    <row r="260" spans="1:30" ht="99" customHeight="1" x14ac:dyDescent="0.3">
      <c r="A260" s="51">
        <v>256</v>
      </c>
      <c r="B260" s="58" t="s">
        <v>389</v>
      </c>
      <c r="C260" s="58" t="s">
        <v>389</v>
      </c>
      <c r="D260" s="82" t="s">
        <v>13</v>
      </c>
      <c r="E260" s="6">
        <v>55000</v>
      </c>
      <c r="F260" s="2">
        <v>10</v>
      </c>
      <c r="G260" s="6">
        <f t="shared" si="197"/>
        <v>550000</v>
      </c>
      <c r="H260" s="3"/>
      <c r="I260" s="15"/>
      <c r="J260" s="3">
        <f t="shared" si="204"/>
        <v>0</v>
      </c>
      <c r="K260" s="3">
        <f t="shared" si="205"/>
        <v>10</v>
      </c>
      <c r="L260" s="13">
        <f t="shared" si="207"/>
        <v>550000</v>
      </c>
      <c r="M260" s="3">
        <f t="shared" si="206"/>
        <v>3</v>
      </c>
      <c r="N260" s="13">
        <f t="shared" si="208"/>
        <v>165000</v>
      </c>
      <c r="O260" s="13"/>
      <c r="P260" s="13"/>
      <c r="Q260" s="13"/>
      <c r="R260" s="13"/>
      <c r="S260" s="16"/>
      <c r="T260" s="17">
        <f t="shared" si="160"/>
        <v>0</v>
      </c>
      <c r="U260" s="44">
        <f>M260-S260</f>
        <v>3</v>
      </c>
      <c r="V260" s="44">
        <f t="shared" si="185"/>
        <v>55000</v>
      </c>
      <c r="W260" s="44">
        <f>U260*E260</f>
        <v>165000</v>
      </c>
      <c r="X260" s="45" t="s">
        <v>583</v>
      </c>
      <c r="Y260" s="45" t="s">
        <v>584</v>
      </c>
      <c r="Z260" s="45" t="s">
        <v>585</v>
      </c>
    </row>
    <row r="261" spans="1:30" s="39" customFormat="1" ht="81" x14ac:dyDescent="0.25">
      <c r="A261" s="51">
        <v>257</v>
      </c>
      <c r="B261" s="93" t="s">
        <v>390</v>
      </c>
      <c r="C261" s="86"/>
      <c r="D261" s="81">
        <v>1</v>
      </c>
      <c r="E261" s="13"/>
      <c r="F261" s="2"/>
      <c r="G261" s="6">
        <f t="shared" si="197"/>
        <v>0</v>
      </c>
      <c r="H261" s="3"/>
      <c r="I261" s="15"/>
      <c r="J261" s="3">
        <f t="shared" si="204"/>
        <v>0</v>
      </c>
      <c r="K261" s="3">
        <f t="shared" si="205"/>
        <v>0</v>
      </c>
      <c r="L261" s="13">
        <f t="shared" si="207"/>
        <v>0</v>
      </c>
      <c r="M261" s="3">
        <v>1</v>
      </c>
      <c r="N261" s="13">
        <f t="shared" si="208"/>
        <v>0</v>
      </c>
      <c r="O261" s="13"/>
      <c r="P261" s="3"/>
      <c r="Q261" s="13"/>
      <c r="R261" s="13"/>
      <c r="S261" s="16">
        <v>1</v>
      </c>
      <c r="T261" s="17">
        <f t="shared" si="160"/>
        <v>0</v>
      </c>
      <c r="U261" s="36"/>
      <c r="V261" s="37"/>
      <c r="W261" s="37"/>
      <c r="X261" s="38"/>
      <c r="Y261" s="38"/>
      <c r="Z261" s="38"/>
      <c r="AA261" s="5"/>
      <c r="AB261" s="5"/>
      <c r="AC261" s="5"/>
      <c r="AD261" s="5"/>
    </row>
    <row r="262" spans="1:30" ht="99" customHeight="1" x14ac:dyDescent="0.3">
      <c r="A262" s="51">
        <v>258</v>
      </c>
      <c r="B262" s="63" t="s">
        <v>391</v>
      </c>
      <c r="C262" s="61" t="s">
        <v>392</v>
      </c>
      <c r="D262" s="80" t="s">
        <v>393</v>
      </c>
      <c r="E262" s="13">
        <v>5500</v>
      </c>
      <c r="F262" s="2">
        <v>5</v>
      </c>
      <c r="G262" s="6">
        <f t="shared" si="197"/>
        <v>27500</v>
      </c>
      <c r="H262" s="3"/>
      <c r="I262" s="15"/>
      <c r="J262" s="3">
        <f t="shared" si="204"/>
        <v>0</v>
      </c>
      <c r="K262" s="3">
        <f t="shared" si="205"/>
        <v>5</v>
      </c>
      <c r="L262" s="13">
        <f t="shared" si="207"/>
        <v>27500</v>
      </c>
      <c r="M262" s="3">
        <v>2</v>
      </c>
      <c r="N262" s="13">
        <f t="shared" si="208"/>
        <v>11000</v>
      </c>
      <c r="O262" s="13">
        <v>5500</v>
      </c>
      <c r="P262" s="13"/>
      <c r="Q262" s="13"/>
      <c r="R262" s="13"/>
      <c r="S262" s="16"/>
      <c r="T262" s="17">
        <f t="shared" si="160"/>
        <v>0</v>
      </c>
      <c r="U262" s="44">
        <f t="shared" ref="U262:U264" si="209">M262-S262</f>
        <v>2</v>
      </c>
      <c r="V262" s="44">
        <f t="shared" si="185"/>
        <v>5500</v>
      </c>
      <c r="W262" s="44">
        <f>U262*O262</f>
        <v>11000</v>
      </c>
      <c r="X262" s="45" t="s">
        <v>583</v>
      </c>
      <c r="Y262" s="45" t="s">
        <v>584</v>
      </c>
      <c r="Z262" s="45" t="s">
        <v>585</v>
      </c>
    </row>
    <row r="263" spans="1:30" ht="99" customHeight="1" x14ac:dyDescent="0.3">
      <c r="A263" s="51">
        <v>259</v>
      </c>
      <c r="B263" s="63" t="s">
        <v>394</v>
      </c>
      <c r="C263" s="61" t="s">
        <v>395</v>
      </c>
      <c r="D263" s="80" t="s">
        <v>393</v>
      </c>
      <c r="E263" s="13">
        <v>24500</v>
      </c>
      <c r="F263" s="2">
        <v>3</v>
      </c>
      <c r="G263" s="6">
        <f t="shared" ref="G263:G281" si="210">E263*F263</f>
        <v>73500</v>
      </c>
      <c r="H263" s="3"/>
      <c r="I263" s="15"/>
      <c r="J263" s="3">
        <f t="shared" si="204"/>
        <v>0</v>
      </c>
      <c r="K263" s="3">
        <f t="shared" si="205"/>
        <v>3</v>
      </c>
      <c r="L263" s="13">
        <f t="shared" si="207"/>
        <v>73500</v>
      </c>
      <c r="M263" s="3">
        <v>1</v>
      </c>
      <c r="N263" s="13">
        <f t="shared" si="208"/>
        <v>24500</v>
      </c>
      <c r="O263" s="13">
        <v>24500</v>
      </c>
      <c r="P263" s="13"/>
      <c r="Q263" s="13"/>
      <c r="R263" s="13"/>
      <c r="S263" s="16"/>
      <c r="T263" s="17">
        <f t="shared" si="160"/>
        <v>0</v>
      </c>
      <c r="U263" s="44">
        <f t="shared" si="209"/>
        <v>1</v>
      </c>
      <c r="V263" s="44">
        <f t="shared" si="185"/>
        <v>24500</v>
      </c>
      <c r="W263" s="44">
        <f>O263*U263</f>
        <v>24500</v>
      </c>
      <c r="X263" s="45" t="s">
        <v>583</v>
      </c>
      <c r="Y263" s="45" t="s">
        <v>584</v>
      </c>
      <c r="Z263" s="45" t="s">
        <v>585</v>
      </c>
    </row>
    <row r="264" spans="1:30" ht="99" customHeight="1" x14ac:dyDescent="0.3">
      <c r="A264" s="51">
        <v>260</v>
      </c>
      <c r="B264" s="63" t="s">
        <v>396</v>
      </c>
      <c r="C264" s="61" t="s">
        <v>397</v>
      </c>
      <c r="D264" s="80" t="s">
        <v>393</v>
      </c>
      <c r="E264" s="13">
        <v>36800</v>
      </c>
      <c r="F264" s="2">
        <v>2</v>
      </c>
      <c r="G264" s="6">
        <f t="shared" si="210"/>
        <v>73600</v>
      </c>
      <c r="H264" s="3"/>
      <c r="I264" s="15"/>
      <c r="J264" s="3">
        <f t="shared" si="204"/>
        <v>0</v>
      </c>
      <c r="K264" s="3">
        <f t="shared" si="205"/>
        <v>2</v>
      </c>
      <c r="L264" s="13">
        <f t="shared" si="207"/>
        <v>73600</v>
      </c>
      <c r="M264" s="3">
        <v>1</v>
      </c>
      <c r="N264" s="13">
        <f t="shared" si="208"/>
        <v>36800</v>
      </c>
      <c r="O264" s="13">
        <v>36800</v>
      </c>
      <c r="P264" s="13"/>
      <c r="Q264" s="13"/>
      <c r="R264" s="13"/>
      <c r="S264" s="16"/>
      <c r="T264" s="17">
        <f t="shared" si="160"/>
        <v>0</v>
      </c>
      <c r="U264" s="44">
        <f t="shared" si="209"/>
        <v>1</v>
      </c>
      <c r="V264" s="44">
        <f t="shared" si="185"/>
        <v>36800</v>
      </c>
      <c r="W264" s="44">
        <f>O264*U264</f>
        <v>36800</v>
      </c>
      <c r="X264" s="45" t="s">
        <v>583</v>
      </c>
      <c r="Y264" s="45" t="s">
        <v>584</v>
      </c>
      <c r="Z264" s="45" t="s">
        <v>585</v>
      </c>
    </row>
    <row r="265" spans="1:30" ht="99.75" customHeight="1" x14ac:dyDescent="0.3">
      <c r="A265" s="51">
        <v>261</v>
      </c>
      <c r="B265" s="63" t="s">
        <v>593</v>
      </c>
      <c r="C265" s="61" t="s">
        <v>398</v>
      </c>
      <c r="D265" s="80" t="s">
        <v>393</v>
      </c>
      <c r="E265" s="13">
        <v>70600</v>
      </c>
      <c r="F265" s="2">
        <v>3</v>
      </c>
      <c r="G265" s="6">
        <f t="shared" si="210"/>
        <v>211800</v>
      </c>
      <c r="H265" s="3"/>
      <c r="I265" s="15"/>
      <c r="J265" s="3">
        <f t="shared" si="204"/>
        <v>0</v>
      </c>
      <c r="K265" s="3">
        <f t="shared" si="205"/>
        <v>3</v>
      </c>
      <c r="L265" s="13">
        <f t="shared" si="207"/>
        <v>211800</v>
      </c>
      <c r="M265" s="3">
        <v>1</v>
      </c>
      <c r="N265" s="13">
        <f t="shared" si="208"/>
        <v>70600</v>
      </c>
      <c r="O265" s="13">
        <v>43000</v>
      </c>
      <c r="P265" s="13"/>
      <c r="Q265" s="13"/>
      <c r="R265" s="13"/>
      <c r="S265" s="16">
        <v>0</v>
      </c>
      <c r="T265" s="17">
        <f t="shared" ref="T265:T323" si="211">V265*S265</f>
        <v>0</v>
      </c>
      <c r="U265" s="44">
        <f t="shared" ref="U265:U269" si="212">M265-S265</f>
        <v>1</v>
      </c>
      <c r="V265" s="44">
        <f t="shared" si="185"/>
        <v>43000</v>
      </c>
      <c r="W265" s="44">
        <f t="shared" ref="W265:W276" si="213">O265*U265</f>
        <v>43000</v>
      </c>
      <c r="X265" s="45" t="s">
        <v>583</v>
      </c>
      <c r="Y265" s="45" t="s">
        <v>584</v>
      </c>
      <c r="Z265" s="45" t="s">
        <v>585</v>
      </c>
    </row>
    <row r="266" spans="1:30" ht="99.75" customHeight="1" x14ac:dyDescent="0.3">
      <c r="A266" s="51">
        <v>262</v>
      </c>
      <c r="B266" s="63" t="s">
        <v>594</v>
      </c>
      <c r="C266" s="61" t="s">
        <v>398</v>
      </c>
      <c r="D266" s="80" t="s">
        <v>393</v>
      </c>
      <c r="E266" s="13">
        <v>70600</v>
      </c>
      <c r="F266" s="2">
        <v>3</v>
      </c>
      <c r="G266" s="6">
        <f t="shared" si="210"/>
        <v>211800</v>
      </c>
      <c r="H266" s="3">
        <v>1</v>
      </c>
      <c r="I266" s="15">
        <v>48100</v>
      </c>
      <c r="J266" s="3">
        <f t="shared" si="204"/>
        <v>48100</v>
      </c>
      <c r="K266" s="3">
        <f t="shared" si="205"/>
        <v>2</v>
      </c>
      <c r="L266" s="13">
        <f t="shared" si="207"/>
        <v>163700</v>
      </c>
      <c r="M266" s="3">
        <v>1</v>
      </c>
      <c r="N266" s="13">
        <f t="shared" si="208"/>
        <v>70600</v>
      </c>
      <c r="O266" s="13">
        <v>48500</v>
      </c>
      <c r="P266" s="13"/>
      <c r="Q266" s="13"/>
      <c r="R266" s="13"/>
      <c r="S266" s="16">
        <v>0</v>
      </c>
      <c r="T266" s="17">
        <f t="shared" si="211"/>
        <v>0</v>
      </c>
      <c r="U266" s="44">
        <f t="shared" si="212"/>
        <v>1</v>
      </c>
      <c r="V266" s="44">
        <f t="shared" si="185"/>
        <v>48500</v>
      </c>
      <c r="W266" s="44">
        <f t="shared" si="213"/>
        <v>48500</v>
      </c>
      <c r="X266" s="45" t="s">
        <v>583</v>
      </c>
      <c r="Y266" s="45" t="s">
        <v>584</v>
      </c>
      <c r="Z266" s="45" t="s">
        <v>585</v>
      </c>
    </row>
    <row r="267" spans="1:30" ht="117" customHeight="1" x14ac:dyDescent="0.3">
      <c r="A267" s="51">
        <v>263</v>
      </c>
      <c r="B267" s="63" t="s">
        <v>595</v>
      </c>
      <c r="C267" s="61" t="s">
        <v>398</v>
      </c>
      <c r="D267" s="80" t="s">
        <v>393</v>
      </c>
      <c r="E267" s="13">
        <v>70600</v>
      </c>
      <c r="F267" s="2">
        <v>3</v>
      </c>
      <c r="G267" s="6">
        <f t="shared" si="210"/>
        <v>211800</v>
      </c>
      <c r="H267" s="3"/>
      <c r="I267" s="15"/>
      <c r="J267" s="3">
        <f t="shared" si="204"/>
        <v>0</v>
      </c>
      <c r="K267" s="3">
        <f t="shared" si="205"/>
        <v>3</v>
      </c>
      <c r="L267" s="13">
        <f t="shared" si="207"/>
        <v>211800</v>
      </c>
      <c r="M267" s="3">
        <v>1</v>
      </c>
      <c r="N267" s="13">
        <f t="shared" si="208"/>
        <v>70600</v>
      </c>
      <c r="O267" s="13">
        <v>55000</v>
      </c>
      <c r="P267" s="13"/>
      <c r="Q267" s="13"/>
      <c r="R267" s="13"/>
      <c r="S267" s="16">
        <v>0</v>
      </c>
      <c r="T267" s="17">
        <f t="shared" si="211"/>
        <v>0</v>
      </c>
      <c r="U267" s="44">
        <f t="shared" si="212"/>
        <v>1</v>
      </c>
      <c r="V267" s="44">
        <f t="shared" si="185"/>
        <v>55000</v>
      </c>
      <c r="W267" s="44">
        <f t="shared" si="213"/>
        <v>55000</v>
      </c>
      <c r="X267" s="45" t="s">
        <v>583</v>
      </c>
      <c r="Y267" s="45" t="s">
        <v>584</v>
      </c>
      <c r="Z267" s="45" t="s">
        <v>585</v>
      </c>
    </row>
    <row r="268" spans="1:30" ht="99.75" customHeight="1" x14ac:dyDescent="0.3">
      <c r="A268" s="51">
        <v>264</v>
      </c>
      <c r="B268" s="63" t="s">
        <v>596</v>
      </c>
      <c r="C268" s="61" t="s">
        <v>398</v>
      </c>
      <c r="D268" s="80" t="s">
        <v>393</v>
      </c>
      <c r="E268" s="13">
        <v>71300</v>
      </c>
      <c r="F268" s="2">
        <v>3</v>
      </c>
      <c r="G268" s="6">
        <f t="shared" si="210"/>
        <v>213900</v>
      </c>
      <c r="H268" s="3">
        <v>1</v>
      </c>
      <c r="I268" s="15">
        <v>47500</v>
      </c>
      <c r="J268" s="3">
        <f t="shared" si="204"/>
        <v>47500</v>
      </c>
      <c r="K268" s="3">
        <f t="shared" si="205"/>
        <v>2</v>
      </c>
      <c r="L268" s="13">
        <f t="shared" si="207"/>
        <v>166400</v>
      </c>
      <c r="M268" s="3">
        <v>1</v>
      </c>
      <c r="N268" s="13">
        <f t="shared" si="208"/>
        <v>71300</v>
      </c>
      <c r="O268" s="13">
        <v>48500</v>
      </c>
      <c r="P268" s="13"/>
      <c r="Q268" s="13"/>
      <c r="R268" s="13"/>
      <c r="S268" s="16"/>
      <c r="T268" s="17">
        <f t="shared" si="211"/>
        <v>0</v>
      </c>
      <c r="U268" s="44">
        <f t="shared" si="212"/>
        <v>1</v>
      </c>
      <c r="V268" s="44">
        <f t="shared" si="185"/>
        <v>48500</v>
      </c>
      <c r="W268" s="44">
        <f t="shared" si="213"/>
        <v>48500</v>
      </c>
      <c r="X268" s="45" t="s">
        <v>583</v>
      </c>
      <c r="Y268" s="45" t="s">
        <v>584</v>
      </c>
      <c r="Z268" s="45" t="s">
        <v>585</v>
      </c>
    </row>
    <row r="269" spans="1:30" ht="117" customHeight="1" x14ac:dyDescent="0.3">
      <c r="A269" s="51">
        <v>265</v>
      </c>
      <c r="B269" s="63" t="s">
        <v>597</v>
      </c>
      <c r="C269" s="61" t="s">
        <v>398</v>
      </c>
      <c r="D269" s="80" t="s">
        <v>393</v>
      </c>
      <c r="E269" s="13">
        <v>71300</v>
      </c>
      <c r="F269" s="2">
        <v>2</v>
      </c>
      <c r="G269" s="6">
        <f t="shared" si="210"/>
        <v>142600</v>
      </c>
      <c r="H269" s="3"/>
      <c r="I269" s="15"/>
      <c r="J269" s="3">
        <f t="shared" si="204"/>
        <v>0</v>
      </c>
      <c r="K269" s="3">
        <f t="shared" si="205"/>
        <v>2</v>
      </c>
      <c r="L269" s="13">
        <f t="shared" si="207"/>
        <v>142600</v>
      </c>
      <c r="M269" s="3">
        <v>1</v>
      </c>
      <c r="N269" s="13">
        <f t="shared" si="208"/>
        <v>71300</v>
      </c>
      <c r="O269" s="13">
        <v>48500</v>
      </c>
      <c r="P269" s="13"/>
      <c r="Q269" s="13"/>
      <c r="R269" s="13"/>
      <c r="S269" s="16"/>
      <c r="T269" s="17">
        <f t="shared" si="211"/>
        <v>0</v>
      </c>
      <c r="U269" s="44">
        <f t="shared" si="212"/>
        <v>1</v>
      </c>
      <c r="V269" s="44">
        <f t="shared" si="185"/>
        <v>48500</v>
      </c>
      <c r="W269" s="44">
        <f t="shared" si="213"/>
        <v>48500</v>
      </c>
      <c r="X269" s="45" t="s">
        <v>583</v>
      </c>
      <c r="Y269" s="45" t="s">
        <v>584</v>
      </c>
      <c r="Z269" s="45" t="s">
        <v>585</v>
      </c>
    </row>
    <row r="270" spans="1:30" ht="99.75" customHeight="1" x14ac:dyDescent="0.3">
      <c r="A270" s="51">
        <v>266</v>
      </c>
      <c r="B270" s="63" t="s">
        <v>598</v>
      </c>
      <c r="C270" s="61" t="s">
        <v>398</v>
      </c>
      <c r="D270" s="80" t="s">
        <v>393</v>
      </c>
      <c r="E270" s="13">
        <v>115000</v>
      </c>
      <c r="F270" s="2">
        <v>1</v>
      </c>
      <c r="G270" s="6">
        <f t="shared" si="210"/>
        <v>115000</v>
      </c>
      <c r="H270" s="3"/>
      <c r="I270" s="15"/>
      <c r="J270" s="3">
        <f t="shared" si="204"/>
        <v>0</v>
      </c>
      <c r="K270" s="3">
        <f t="shared" si="205"/>
        <v>1</v>
      </c>
      <c r="L270" s="13">
        <f t="shared" si="207"/>
        <v>115000</v>
      </c>
      <c r="M270" s="3">
        <v>1</v>
      </c>
      <c r="N270" s="13">
        <f t="shared" si="208"/>
        <v>115000</v>
      </c>
      <c r="O270" s="13">
        <v>66000</v>
      </c>
      <c r="P270" s="13"/>
      <c r="Q270" s="13"/>
      <c r="R270" s="13"/>
      <c r="S270" s="16"/>
      <c r="T270" s="17">
        <f t="shared" si="211"/>
        <v>0</v>
      </c>
      <c r="U270" s="44">
        <f t="shared" ref="U270:U272" si="214">M270-S270</f>
        <v>1</v>
      </c>
      <c r="V270" s="44">
        <f t="shared" si="185"/>
        <v>66000</v>
      </c>
      <c r="W270" s="44">
        <f t="shared" si="213"/>
        <v>66000</v>
      </c>
      <c r="X270" s="45" t="s">
        <v>583</v>
      </c>
      <c r="Y270" s="45" t="s">
        <v>584</v>
      </c>
      <c r="Z270" s="45" t="s">
        <v>585</v>
      </c>
    </row>
    <row r="271" spans="1:30" ht="99.75" customHeight="1" x14ac:dyDescent="0.3">
      <c r="A271" s="51">
        <v>267</v>
      </c>
      <c r="B271" s="63" t="s">
        <v>599</v>
      </c>
      <c r="C271" s="61" t="s">
        <v>398</v>
      </c>
      <c r="D271" s="80" t="s">
        <v>393</v>
      </c>
      <c r="E271" s="13">
        <v>75050</v>
      </c>
      <c r="F271" s="2">
        <v>1</v>
      </c>
      <c r="G271" s="6">
        <f t="shared" si="210"/>
        <v>75050</v>
      </c>
      <c r="H271" s="3"/>
      <c r="I271" s="15"/>
      <c r="J271" s="3">
        <f t="shared" si="204"/>
        <v>0</v>
      </c>
      <c r="K271" s="3">
        <f t="shared" si="205"/>
        <v>1</v>
      </c>
      <c r="L271" s="13">
        <f t="shared" si="207"/>
        <v>75050</v>
      </c>
      <c r="M271" s="3">
        <v>1</v>
      </c>
      <c r="N271" s="13">
        <f t="shared" si="208"/>
        <v>75050</v>
      </c>
      <c r="O271" s="13">
        <v>50000</v>
      </c>
      <c r="P271" s="13"/>
      <c r="Q271" s="13"/>
      <c r="R271" s="13"/>
      <c r="S271" s="16"/>
      <c r="T271" s="17">
        <f t="shared" si="211"/>
        <v>0</v>
      </c>
      <c r="U271" s="44">
        <f t="shared" si="214"/>
        <v>1</v>
      </c>
      <c r="V271" s="44">
        <f t="shared" si="185"/>
        <v>50000</v>
      </c>
      <c r="W271" s="44">
        <f t="shared" si="213"/>
        <v>50000</v>
      </c>
      <c r="X271" s="45" t="s">
        <v>583</v>
      </c>
      <c r="Y271" s="45" t="s">
        <v>584</v>
      </c>
      <c r="Z271" s="45" t="s">
        <v>585</v>
      </c>
    </row>
    <row r="272" spans="1:30" ht="81" x14ac:dyDescent="0.3">
      <c r="A272" s="51">
        <v>268</v>
      </c>
      <c r="B272" s="63" t="s">
        <v>399</v>
      </c>
      <c r="C272" s="61"/>
      <c r="D272" s="80" t="s">
        <v>8</v>
      </c>
      <c r="E272" s="34">
        <v>90</v>
      </c>
      <c r="F272" s="30">
        <v>1000</v>
      </c>
      <c r="G272" s="31">
        <f t="shared" si="210"/>
        <v>90000</v>
      </c>
      <c r="H272" s="32">
        <v>10</v>
      </c>
      <c r="I272" s="33">
        <v>3399</v>
      </c>
      <c r="J272" s="32">
        <f t="shared" si="204"/>
        <v>33990</v>
      </c>
      <c r="K272" s="32">
        <f t="shared" si="205"/>
        <v>990</v>
      </c>
      <c r="L272" s="34">
        <f t="shared" si="207"/>
        <v>56010</v>
      </c>
      <c r="M272" s="32">
        <v>200</v>
      </c>
      <c r="N272" s="34">
        <f t="shared" si="208"/>
        <v>18000</v>
      </c>
      <c r="O272" s="34">
        <v>90</v>
      </c>
      <c r="P272" s="34"/>
      <c r="Q272" s="34"/>
      <c r="R272" s="34"/>
      <c r="S272" s="32">
        <v>50</v>
      </c>
      <c r="T272" s="34">
        <f t="shared" si="211"/>
        <v>4500</v>
      </c>
      <c r="U272" s="44">
        <f t="shared" si="214"/>
        <v>150</v>
      </c>
      <c r="V272" s="44">
        <f t="shared" si="185"/>
        <v>90</v>
      </c>
      <c r="W272" s="44">
        <f t="shared" si="213"/>
        <v>13500</v>
      </c>
      <c r="X272" s="45" t="s">
        <v>583</v>
      </c>
      <c r="Y272" s="45" t="s">
        <v>584</v>
      </c>
      <c r="Z272" s="45" t="s">
        <v>585</v>
      </c>
    </row>
    <row r="273" spans="1:30" ht="134.25" customHeight="1" x14ac:dyDescent="0.3">
      <c r="A273" s="51">
        <v>269</v>
      </c>
      <c r="B273" s="63" t="s">
        <v>600</v>
      </c>
      <c r="C273" s="61" t="s">
        <v>398</v>
      </c>
      <c r="D273" s="80" t="s">
        <v>393</v>
      </c>
      <c r="E273" s="13">
        <v>187800</v>
      </c>
      <c r="F273" s="2">
        <v>2</v>
      </c>
      <c r="G273" s="6">
        <f t="shared" si="210"/>
        <v>375600</v>
      </c>
      <c r="H273" s="3"/>
      <c r="I273" s="15"/>
      <c r="J273" s="3">
        <f t="shared" si="204"/>
        <v>0</v>
      </c>
      <c r="K273" s="3">
        <f t="shared" si="205"/>
        <v>2</v>
      </c>
      <c r="L273" s="13">
        <f t="shared" si="207"/>
        <v>375600</v>
      </c>
      <c r="M273" s="3">
        <v>1</v>
      </c>
      <c r="N273" s="13">
        <f t="shared" si="208"/>
        <v>187800</v>
      </c>
      <c r="O273" s="13">
        <v>51000</v>
      </c>
      <c r="P273" s="13"/>
      <c r="Q273" s="13"/>
      <c r="R273" s="13"/>
      <c r="S273" s="16"/>
      <c r="T273" s="17">
        <f t="shared" si="211"/>
        <v>0</v>
      </c>
      <c r="U273" s="44">
        <f t="shared" ref="U273:U276" si="215">M273-S273</f>
        <v>1</v>
      </c>
      <c r="V273" s="44">
        <f t="shared" si="185"/>
        <v>51000</v>
      </c>
      <c r="W273" s="44">
        <f t="shared" si="213"/>
        <v>51000</v>
      </c>
      <c r="X273" s="45" t="s">
        <v>583</v>
      </c>
      <c r="Y273" s="45" t="s">
        <v>584</v>
      </c>
      <c r="Z273" s="45" t="s">
        <v>585</v>
      </c>
    </row>
    <row r="274" spans="1:30" ht="99.75" customHeight="1" x14ac:dyDescent="0.3">
      <c r="A274" s="51">
        <v>270</v>
      </c>
      <c r="B274" s="63" t="s">
        <v>601</v>
      </c>
      <c r="C274" s="61" t="s">
        <v>398</v>
      </c>
      <c r="D274" s="80" t="s">
        <v>393</v>
      </c>
      <c r="E274" s="13">
        <v>76500</v>
      </c>
      <c r="F274" s="2">
        <v>2</v>
      </c>
      <c r="G274" s="6">
        <f t="shared" si="210"/>
        <v>153000</v>
      </c>
      <c r="H274" s="3"/>
      <c r="I274" s="15"/>
      <c r="J274" s="3">
        <f t="shared" si="204"/>
        <v>0</v>
      </c>
      <c r="K274" s="3">
        <f t="shared" si="205"/>
        <v>2</v>
      </c>
      <c r="L274" s="13">
        <f t="shared" si="207"/>
        <v>153000</v>
      </c>
      <c r="M274" s="3">
        <v>1</v>
      </c>
      <c r="N274" s="13">
        <f t="shared" si="208"/>
        <v>76500</v>
      </c>
      <c r="O274" s="13">
        <v>48500</v>
      </c>
      <c r="P274" s="13"/>
      <c r="Q274" s="13"/>
      <c r="R274" s="13"/>
      <c r="S274" s="16"/>
      <c r="T274" s="17">
        <f t="shared" si="211"/>
        <v>0</v>
      </c>
      <c r="U274" s="44">
        <f t="shared" si="215"/>
        <v>1</v>
      </c>
      <c r="V274" s="44">
        <f t="shared" si="185"/>
        <v>48500</v>
      </c>
      <c r="W274" s="44">
        <f t="shared" si="213"/>
        <v>48500</v>
      </c>
      <c r="X274" s="45" t="s">
        <v>583</v>
      </c>
      <c r="Y274" s="45" t="s">
        <v>584</v>
      </c>
      <c r="Z274" s="45" t="s">
        <v>585</v>
      </c>
    </row>
    <row r="275" spans="1:30" ht="99.75" customHeight="1" x14ac:dyDescent="0.3">
      <c r="A275" s="51">
        <v>271</v>
      </c>
      <c r="B275" s="63" t="s">
        <v>602</v>
      </c>
      <c r="C275" s="61" t="s">
        <v>398</v>
      </c>
      <c r="D275" s="80" t="s">
        <v>393</v>
      </c>
      <c r="E275" s="13">
        <v>76500</v>
      </c>
      <c r="F275" s="2">
        <v>2</v>
      </c>
      <c r="G275" s="6">
        <f t="shared" si="210"/>
        <v>153000</v>
      </c>
      <c r="H275" s="3"/>
      <c r="I275" s="15"/>
      <c r="J275" s="3">
        <f t="shared" si="204"/>
        <v>0</v>
      </c>
      <c r="K275" s="3">
        <f t="shared" si="205"/>
        <v>2</v>
      </c>
      <c r="L275" s="13">
        <f t="shared" si="207"/>
        <v>153000</v>
      </c>
      <c r="M275" s="3">
        <v>1</v>
      </c>
      <c r="N275" s="13">
        <f t="shared" si="208"/>
        <v>76500</v>
      </c>
      <c r="O275" s="13">
        <v>48500</v>
      </c>
      <c r="P275" s="13"/>
      <c r="Q275" s="13"/>
      <c r="R275" s="13"/>
      <c r="S275" s="16"/>
      <c r="T275" s="17">
        <f t="shared" si="211"/>
        <v>0</v>
      </c>
      <c r="U275" s="44">
        <f t="shared" si="215"/>
        <v>1</v>
      </c>
      <c r="V275" s="44">
        <f t="shared" si="185"/>
        <v>48500</v>
      </c>
      <c r="W275" s="44">
        <f t="shared" si="213"/>
        <v>48500</v>
      </c>
      <c r="X275" s="45" t="s">
        <v>583</v>
      </c>
      <c r="Y275" s="45" t="s">
        <v>584</v>
      </c>
      <c r="Z275" s="45" t="s">
        <v>585</v>
      </c>
    </row>
    <row r="276" spans="1:30" ht="99.75" customHeight="1" x14ac:dyDescent="0.3">
      <c r="A276" s="51">
        <v>272</v>
      </c>
      <c r="B276" s="63" t="s">
        <v>603</v>
      </c>
      <c r="C276" s="61" t="s">
        <v>398</v>
      </c>
      <c r="D276" s="80" t="s">
        <v>393</v>
      </c>
      <c r="E276" s="13">
        <v>76500</v>
      </c>
      <c r="F276" s="2">
        <v>1</v>
      </c>
      <c r="G276" s="6">
        <f t="shared" si="210"/>
        <v>76500</v>
      </c>
      <c r="H276" s="3"/>
      <c r="I276" s="15"/>
      <c r="J276" s="3">
        <f t="shared" si="204"/>
        <v>0</v>
      </c>
      <c r="K276" s="3">
        <f t="shared" si="205"/>
        <v>1</v>
      </c>
      <c r="L276" s="13">
        <f t="shared" si="207"/>
        <v>76500</v>
      </c>
      <c r="M276" s="3">
        <v>1</v>
      </c>
      <c r="N276" s="13">
        <f t="shared" si="208"/>
        <v>76500</v>
      </c>
      <c r="O276" s="13">
        <v>48500</v>
      </c>
      <c r="P276" s="13"/>
      <c r="Q276" s="13"/>
      <c r="R276" s="13"/>
      <c r="S276" s="16"/>
      <c r="T276" s="17">
        <f t="shared" si="211"/>
        <v>0</v>
      </c>
      <c r="U276" s="44">
        <f t="shared" si="215"/>
        <v>1</v>
      </c>
      <c r="V276" s="44">
        <f t="shared" si="185"/>
        <v>48500</v>
      </c>
      <c r="W276" s="44">
        <f t="shared" si="213"/>
        <v>48500</v>
      </c>
      <c r="X276" s="45" t="s">
        <v>583</v>
      </c>
      <c r="Y276" s="45" t="s">
        <v>584</v>
      </c>
      <c r="Z276" s="45" t="s">
        <v>585</v>
      </c>
    </row>
    <row r="277" spans="1:30" ht="99" customHeight="1" x14ac:dyDescent="0.3">
      <c r="A277" s="51">
        <v>273</v>
      </c>
      <c r="B277" s="59" t="s">
        <v>400</v>
      </c>
      <c r="C277" s="57" t="s">
        <v>401</v>
      </c>
      <c r="D277" s="80" t="s">
        <v>13</v>
      </c>
      <c r="E277" s="13">
        <v>76500</v>
      </c>
      <c r="F277" s="2">
        <v>5</v>
      </c>
      <c r="G277" s="6">
        <f t="shared" si="210"/>
        <v>382500</v>
      </c>
      <c r="H277" s="3"/>
      <c r="I277" s="15"/>
      <c r="J277" s="3">
        <f t="shared" si="204"/>
        <v>0</v>
      </c>
      <c r="K277" s="3">
        <f t="shared" si="205"/>
        <v>5</v>
      </c>
      <c r="L277" s="13">
        <f t="shared" si="207"/>
        <v>382500</v>
      </c>
      <c r="M277" s="3">
        <v>2</v>
      </c>
      <c r="N277" s="13">
        <f t="shared" si="208"/>
        <v>153000</v>
      </c>
      <c r="O277" s="13">
        <f>E277</f>
        <v>76500</v>
      </c>
      <c r="P277" s="13"/>
      <c r="Q277" s="13"/>
      <c r="R277" s="13"/>
      <c r="S277" s="16"/>
      <c r="T277" s="17">
        <f t="shared" si="211"/>
        <v>0</v>
      </c>
      <c r="U277" s="44">
        <f t="shared" ref="U277:U281" si="216">M277-S277</f>
        <v>2</v>
      </c>
      <c r="V277" s="44">
        <f t="shared" si="185"/>
        <v>76500</v>
      </c>
      <c r="W277" s="44">
        <f t="shared" ref="W277:W281" si="217">O277*U277</f>
        <v>153000</v>
      </c>
      <c r="X277" s="45" t="s">
        <v>583</v>
      </c>
      <c r="Y277" s="45" t="s">
        <v>584</v>
      </c>
      <c r="Z277" s="45" t="s">
        <v>585</v>
      </c>
    </row>
    <row r="278" spans="1:30" ht="99" customHeight="1" x14ac:dyDescent="0.3">
      <c r="A278" s="51">
        <v>274</v>
      </c>
      <c r="B278" s="59" t="s">
        <v>402</v>
      </c>
      <c r="C278" s="57" t="s">
        <v>403</v>
      </c>
      <c r="D278" s="80" t="s">
        <v>13</v>
      </c>
      <c r="E278" s="13">
        <v>76500</v>
      </c>
      <c r="F278" s="2">
        <v>2</v>
      </c>
      <c r="G278" s="6">
        <f t="shared" si="210"/>
        <v>153000</v>
      </c>
      <c r="H278" s="3"/>
      <c r="I278" s="15"/>
      <c r="J278" s="3">
        <f t="shared" si="204"/>
        <v>0</v>
      </c>
      <c r="K278" s="3">
        <f t="shared" si="205"/>
        <v>2</v>
      </c>
      <c r="L278" s="13">
        <f t="shared" si="207"/>
        <v>153000</v>
      </c>
      <c r="M278" s="3">
        <v>1</v>
      </c>
      <c r="N278" s="13">
        <f t="shared" si="208"/>
        <v>76500</v>
      </c>
      <c r="O278" s="13">
        <f>E278</f>
        <v>76500</v>
      </c>
      <c r="P278" s="13"/>
      <c r="Q278" s="13"/>
      <c r="R278" s="13"/>
      <c r="S278" s="16"/>
      <c r="T278" s="17">
        <f t="shared" si="211"/>
        <v>0</v>
      </c>
      <c r="U278" s="44">
        <f t="shared" si="216"/>
        <v>1</v>
      </c>
      <c r="V278" s="44">
        <f t="shared" si="185"/>
        <v>76500</v>
      </c>
      <c r="W278" s="44">
        <f t="shared" si="217"/>
        <v>76500</v>
      </c>
      <c r="X278" s="45" t="s">
        <v>583</v>
      </c>
      <c r="Y278" s="45" t="s">
        <v>584</v>
      </c>
      <c r="Z278" s="45" t="s">
        <v>585</v>
      </c>
    </row>
    <row r="279" spans="1:30" ht="99" customHeight="1" x14ac:dyDescent="0.3">
      <c r="A279" s="51">
        <v>275</v>
      </c>
      <c r="B279" s="59" t="s">
        <v>404</v>
      </c>
      <c r="C279" s="57" t="s">
        <v>405</v>
      </c>
      <c r="D279" s="80" t="s">
        <v>81</v>
      </c>
      <c r="E279" s="13">
        <v>76500</v>
      </c>
      <c r="F279" s="2">
        <v>2</v>
      </c>
      <c r="G279" s="6">
        <f t="shared" si="210"/>
        <v>153000</v>
      </c>
      <c r="H279" s="3"/>
      <c r="I279" s="15"/>
      <c r="J279" s="3">
        <f t="shared" si="204"/>
        <v>0</v>
      </c>
      <c r="K279" s="3">
        <f t="shared" si="205"/>
        <v>2</v>
      </c>
      <c r="L279" s="13">
        <f t="shared" si="207"/>
        <v>153000</v>
      </c>
      <c r="M279" s="3">
        <v>1</v>
      </c>
      <c r="N279" s="13">
        <f t="shared" si="208"/>
        <v>76500</v>
      </c>
      <c r="O279" s="13">
        <f>E279</f>
        <v>76500</v>
      </c>
      <c r="P279" s="13"/>
      <c r="Q279" s="13"/>
      <c r="R279" s="13"/>
      <c r="S279" s="16"/>
      <c r="T279" s="17">
        <f t="shared" si="211"/>
        <v>0</v>
      </c>
      <c r="U279" s="44">
        <f t="shared" si="216"/>
        <v>1</v>
      </c>
      <c r="V279" s="44">
        <f t="shared" si="185"/>
        <v>76500</v>
      </c>
      <c r="W279" s="44">
        <f t="shared" si="217"/>
        <v>76500</v>
      </c>
      <c r="X279" s="45" t="s">
        <v>583</v>
      </c>
      <c r="Y279" s="45" t="s">
        <v>584</v>
      </c>
      <c r="Z279" s="45" t="s">
        <v>585</v>
      </c>
    </row>
    <row r="280" spans="1:30" ht="99" customHeight="1" x14ac:dyDescent="0.3">
      <c r="A280" s="51">
        <v>276</v>
      </c>
      <c r="B280" s="59" t="s">
        <v>406</v>
      </c>
      <c r="C280" s="57" t="s">
        <v>407</v>
      </c>
      <c r="D280" s="80" t="s">
        <v>81</v>
      </c>
      <c r="E280" s="13">
        <v>76500</v>
      </c>
      <c r="F280" s="2">
        <v>1</v>
      </c>
      <c r="G280" s="6">
        <f t="shared" si="210"/>
        <v>76500</v>
      </c>
      <c r="H280" s="3"/>
      <c r="I280" s="15"/>
      <c r="J280" s="3">
        <f t="shared" si="204"/>
        <v>0</v>
      </c>
      <c r="K280" s="3">
        <f t="shared" si="205"/>
        <v>1</v>
      </c>
      <c r="L280" s="13">
        <f t="shared" si="207"/>
        <v>76500</v>
      </c>
      <c r="M280" s="3">
        <v>1</v>
      </c>
      <c r="N280" s="13">
        <f t="shared" si="208"/>
        <v>76500</v>
      </c>
      <c r="O280" s="13">
        <f>E280</f>
        <v>76500</v>
      </c>
      <c r="P280" s="13"/>
      <c r="Q280" s="13"/>
      <c r="R280" s="13"/>
      <c r="S280" s="16"/>
      <c r="T280" s="17">
        <f t="shared" si="211"/>
        <v>0</v>
      </c>
      <c r="U280" s="44">
        <f t="shared" si="216"/>
        <v>1</v>
      </c>
      <c r="V280" s="44">
        <f t="shared" si="185"/>
        <v>76500</v>
      </c>
      <c r="W280" s="44">
        <f t="shared" si="217"/>
        <v>76500</v>
      </c>
      <c r="X280" s="45" t="s">
        <v>583</v>
      </c>
      <c r="Y280" s="45" t="s">
        <v>584</v>
      </c>
      <c r="Z280" s="45" t="s">
        <v>585</v>
      </c>
    </row>
    <row r="281" spans="1:30" ht="99" customHeight="1" x14ac:dyDescent="0.3">
      <c r="A281" s="51">
        <v>277</v>
      </c>
      <c r="B281" s="59" t="s">
        <v>408</v>
      </c>
      <c r="C281" s="57" t="s">
        <v>409</v>
      </c>
      <c r="D281" s="80" t="s">
        <v>81</v>
      </c>
      <c r="E281" s="13">
        <v>17500</v>
      </c>
      <c r="F281" s="2">
        <v>8</v>
      </c>
      <c r="G281" s="6">
        <f t="shared" si="210"/>
        <v>140000</v>
      </c>
      <c r="H281" s="3">
        <v>1</v>
      </c>
      <c r="I281" s="15">
        <v>8000</v>
      </c>
      <c r="J281" s="3">
        <f t="shared" si="204"/>
        <v>8000</v>
      </c>
      <c r="K281" s="3">
        <f t="shared" si="205"/>
        <v>7</v>
      </c>
      <c r="L281" s="13">
        <f t="shared" si="207"/>
        <v>132000</v>
      </c>
      <c r="M281" s="3">
        <v>3</v>
      </c>
      <c r="N281" s="13">
        <f t="shared" si="208"/>
        <v>52500</v>
      </c>
      <c r="O281" s="13">
        <f>E281</f>
        <v>17500</v>
      </c>
      <c r="P281" s="13"/>
      <c r="Q281" s="13"/>
      <c r="R281" s="13"/>
      <c r="S281" s="16"/>
      <c r="T281" s="17">
        <f t="shared" si="211"/>
        <v>0</v>
      </c>
      <c r="U281" s="44">
        <f t="shared" si="216"/>
        <v>3</v>
      </c>
      <c r="V281" s="44">
        <f t="shared" si="185"/>
        <v>17500</v>
      </c>
      <c r="W281" s="44">
        <f t="shared" si="217"/>
        <v>52500</v>
      </c>
      <c r="X281" s="45" t="s">
        <v>583</v>
      </c>
      <c r="Y281" s="45" t="s">
        <v>584</v>
      </c>
      <c r="Z281" s="45" t="s">
        <v>585</v>
      </c>
    </row>
    <row r="282" spans="1:30" s="39" customFormat="1" ht="60.75" x14ac:dyDescent="0.25">
      <c r="A282" s="51">
        <v>278</v>
      </c>
      <c r="B282" s="102" t="s">
        <v>410</v>
      </c>
      <c r="C282" s="86"/>
      <c r="D282" s="81">
        <v>1</v>
      </c>
      <c r="E282" s="13"/>
      <c r="F282" s="2"/>
      <c r="G282" s="6">
        <f t="shared" ref="G282:G294" si="218">E282*F282</f>
        <v>0</v>
      </c>
      <c r="H282" s="3"/>
      <c r="I282" s="15"/>
      <c r="J282" s="3">
        <f t="shared" ref="J282:J294" si="219">H282*I282</f>
        <v>0</v>
      </c>
      <c r="K282" s="3">
        <f t="shared" ref="K282:K294" si="220">F282-H282</f>
        <v>0</v>
      </c>
      <c r="L282" s="13">
        <f t="shared" ref="L282:L285" si="221">G282-J282</f>
        <v>0</v>
      </c>
      <c r="M282" s="3">
        <v>1</v>
      </c>
      <c r="N282" s="13">
        <f t="shared" ref="N282:N285" si="222">E282*M282</f>
        <v>0</v>
      </c>
      <c r="O282" s="13"/>
      <c r="P282" s="3"/>
      <c r="Q282" s="13"/>
      <c r="R282" s="13"/>
      <c r="S282" s="16">
        <v>1</v>
      </c>
      <c r="T282" s="17">
        <f t="shared" si="211"/>
        <v>0</v>
      </c>
      <c r="U282" s="36"/>
      <c r="V282" s="37"/>
      <c r="W282" s="37"/>
      <c r="X282" s="38"/>
      <c r="Y282" s="38"/>
      <c r="Z282" s="38"/>
      <c r="AA282" s="5"/>
      <c r="AB282" s="5"/>
      <c r="AC282" s="5"/>
      <c r="AD282" s="5"/>
    </row>
    <row r="283" spans="1:30" ht="24.75" customHeight="1" x14ac:dyDescent="0.3">
      <c r="A283" s="51">
        <v>279</v>
      </c>
      <c r="B283" s="59" t="s">
        <v>411</v>
      </c>
      <c r="C283" s="57" t="s">
        <v>604</v>
      </c>
      <c r="D283" s="101" t="s">
        <v>5</v>
      </c>
      <c r="E283" s="13">
        <v>105600</v>
      </c>
      <c r="F283" s="2">
        <v>5</v>
      </c>
      <c r="G283" s="6">
        <f t="shared" si="218"/>
        <v>528000</v>
      </c>
      <c r="H283" s="3">
        <v>1</v>
      </c>
      <c r="I283" s="15">
        <v>261575</v>
      </c>
      <c r="J283" s="3">
        <f t="shared" si="219"/>
        <v>261575</v>
      </c>
      <c r="K283" s="3">
        <f t="shared" si="220"/>
        <v>4</v>
      </c>
      <c r="L283" s="13">
        <f t="shared" si="221"/>
        <v>266425</v>
      </c>
      <c r="M283" s="3">
        <v>1</v>
      </c>
      <c r="N283" s="13">
        <f t="shared" si="222"/>
        <v>105600</v>
      </c>
      <c r="O283" s="13"/>
      <c r="P283" s="13"/>
      <c r="Q283" s="13"/>
      <c r="R283" s="13"/>
      <c r="S283" s="16"/>
      <c r="T283" s="17">
        <f t="shared" si="211"/>
        <v>0</v>
      </c>
      <c r="U283" s="44">
        <f t="shared" ref="U283:U285" si="223">M283-S283</f>
        <v>1</v>
      </c>
      <c r="V283" s="44">
        <f t="shared" si="185"/>
        <v>105600</v>
      </c>
      <c r="W283" s="44">
        <f>E283*U283</f>
        <v>105600</v>
      </c>
      <c r="X283" s="45" t="s">
        <v>583</v>
      </c>
      <c r="Y283" s="45" t="s">
        <v>584</v>
      </c>
      <c r="Z283" s="45" t="s">
        <v>585</v>
      </c>
    </row>
    <row r="284" spans="1:30" ht="409.5" customHeight="1" x14ac:dyDescent="0.3">
      <c r="A284" s="51">
        <v>280</v>
      </c>
      <c r="B284" s="59" t="s">
        <v>412</v>
      </c>
      <c r="C284" s="57" t="s">
        <v>605</v>
      </c>
      <c r="D284" s="101" t="s">
        <v>5</v>
      </c>
      <c r="E284" s="13">
        <v>105600</v>
      </c>
      <c r="F284" s="2">
        <v>5</v>
      </c>
      <c r="G284" s="6">
        <f t="shared" si="218"/>
        <v>528000</v>
      </c>
      <c r="H284" s="3">
        <v>1</v>
      </c>
      <c r="I284" s="15">
        <v>261575</v>
      </c>
      <c r="J284" s="3">
        <f t="shared" si="219"/>
        <v>261575</v>
      </c>
      <c r="K284" s="3">
        <f t="shared" si="220"/>
        <v>4</v>
      </c>
      <c r="L284" s="13">
        <f t="shared" si="221"/>
        <v>266425</v>
      </c>
      <c r="M284" s="3">
        <v>1</v>
      </c>
      <c r="N284" s="13">
        <f t="shared" si="222"/>
        <v>105600</v>
      </c>
      <c r="O284" s="13"/>
      <c r="P284" s="13"/>
      <c r="Q284" s="13"/>
      <c r="R284" s="13"/>
      <c r="S284" s="16"/>
      <c r="T284" s="17">
        <f t="shared" si="211"/>
        <v>0</v>
      </c>
      <c r="U284" s="44">
        <f t="shared" si="223"/>
        <v>1</v>
      </c>
      <c r="V284" s="44">
        <f t="shared" si="185"/>
        <v>105600</v>
      </c>
      <c r="W284" s="44">
        <f>E284*U284</f>
        <v>105600</v>
      </c>
      <c r="X284" s="45" t="s">
        <v>583</v>
      </c>
      <c r="Y284" s="45" t="s">
        <v>584</v>
      </c>
      <c r="Z284" s="45" t="s">
        <v>585</v>
      </c>
    </row>
    <row r="285" spans="1:30" ht="409.5" customHeight="1" x14ac:dyDescent="0.3">
      <c r="A285" s="51">
        <v>281</v>
      </c>
      <c r="B285" s="58" t="s">
        <v>413</v>
      </c>
      <c r="C285" s="58" t="s">
        <v>414</v>
      </c>
      <c r="D285" s="101" t="s">
        <v>5</v>
      </c>
      <c r="E285" s="13">
        <v>106373</v>
      </c>
      <c r="F285" s="2">
        <v>8</v>
      </c>
      <c r="G285" s="6">
        <f t="shared" si="218"/>
        <v>850984</v>
      </c>
      <c r="H285" s="3"/>
      <c r="I285" s="15"/>
      <c r="J285" s="3">
        <f t="shared" si="219"/>
        <v>0</v>
      </c>
      <c r="K285" s="3">
        <f t="shared" si="220"/>
        <v>8</v>
      </c>
      <c r="L285" s="13">
        <f t="shared" si="221"/>
        <v>850984</v>
      </c>
      <c r="M285" s="3">
        <v>3</v>
      </c>
      <c r="N285" s="13">
        <f t="shared" si="222"/>
        <v>319119</v>
      </c>
      <c r="O285" s="13"/>
      <c r="P285" s="13"/>
      <c r="Q285" s="13"/>
      <c r="R285" s="13"/>
      <c r="S285" s="16"/>
      <c r="T285" s="17">
        <f t="shared" si="211"/>
        <v>0</v>
      </c>
      <c r="U285" s="44">
        <f t="shared" si="223"/>
        <v>3</v>
      </c>
      <c r="V285" s="44">
        <f t="shared" si="185"/>
        <v>106373</v>
      </c>
      <c r="W285" s="44">
        <f>E285*U285</f>
        <v>319119</v>
      </c>
      <c r="X285" s="45" t="s">
        <v>583</v>
      </c>
      <c r="Y285" s="45" t="s">
        <v>584</v>
      </c>
      <c r="Z285" s="45" t="s">
        <v>585</v>
      </c>
    </row>
    <row r="286" spans="1:30" s="39" customFormat="1" ht="21" x14ac:dyDescent="0.25">
      <c r="A286" s="51">
        <v>282</v>
      </c>
      <c r="B286" s="84" t="s">
        <v>415</v>
      </c>
      <c r="C286" s="86"/>
      <c r="D286" s="81">
        <v>1</v>
      </c>
      <c r="E286" s="103"/>
      <c r="F286" s="2"/>
      <c r="G286" s="6">
        <f t="shared" si="218"/>
        <v>0</v>
      </c>
      <c r="H286" s="3"/>
      <c r="I286" s="15"/>
      <c r="J286" s="3">
        <f t="shared" si="219"/>
        <v>0</v>
      </c>
      <c r="K286" s="3">
        <f t="shared" si="220"/>
        <v>0</v>
      </c>
      <c r="L286" s="13">
        <f t="shared" ref="L286:L299" si="224">G286-J286</f>
        <v>0</v>
      </c>
      <c r="M286" s="3">
        <v>1</v>
      </c>
      <c r="N286" s="13">
        <f t="shared" ref="N286:N299" si="225">E286*M286</f>
        <v>0</v>
      </c>
      <c r="O286" s="13"/>
      <c r="P286" s="3"/>
      <c r="Q286" s="13"/>
      <c r="R286" s="13"/>
      <c r="S286" s="16">
        <v>1</v>
      </c>
      <c r="T286" s="17">
        <f t="shared" si="211"/>
        <v>0</v>
      </c>
      <c r="U286" s="36"/>
      <c r="V286" s="37"/>
      <c r="W286" s="37"/>
      <c r="X286" s="38"/>
      <c r="Y286" s="38"/>
      <c r="Z286" s="38"/>
      <c r="AA286" s="5"/>
      <c r="AB286" s="5"/>
      <c r="AC286" s="5"/>
      <c r="AD286" s="5"/>
    </row>
    <row r="287" spans="1:30" ht="346.5" customHeight="1" x14ac:dyDescent="0.3">
      <c r="A287" s="51">
        <v>283</v>
      </c>
      <c r="B287" s="59" t="s">
        <v>416</v>
      </c>
      <c r="C287" s="57" t="s">
        <v>417</v>
      </c>
      <c r="D287" s="80" t="s">
        <v>5</v>
      </c>
      <c r="E287" s="13">
        <v>56609</v>
      </c>
      <c r="F287" s="2">
        <v>1</v>
      </c>
      <c r="G287" s="6">
        <f t="shared" si="218"/>
        <v>56609</v>
      </c>
      <c r="H287" s="3"/>
      <c r="I287" s="15"/>
      <c r="J287" s="3">
        <f t="shared" si="219"/>
        <v>0</v>
      </c>
      <c r="K287" s="3">
        <f t="shared" si="220"/>
        <v>1</v>
      </c>
      <c r="L287" s="13">
        <f t="shared" si="224"/>
        <v>56609</v>
      </c>
      <c r="M287" s="3">
        <v>1</v>
      </c>
      <c r="N287" s="13">
        <f t="shared" si="225"/>
        <v>56609</v>
      </c>
      <c r="O287" s="13"/>
      <c r="P287" s="13"/>
      <c r="Q287" s="13"/>
      <c r="R287" s="13"/>
      <c r="S287" s="16"/>
      <c r="T287" s="17">
        <f t="shared" si="211"/>
        <v>0</v>
      </c>
      <c r="U287" s="44">
        <f>M287-S287</f>
        <v>1</v>
      </c>
      <c r="V287" s="44">
        <f t="shared" si="185"/>
        <v>56609</v>
      </c>
      <c r="W287" s="44">
        <f>E287*U287</f>
        <v>56609</v>
      </c>
      <c r="X287" s="45" t="s">
        <v>583</v>
      </c>
      <c r="Y287" s="45" t="s">
        <v>584</v>
      </c>
      <c r="Z287" s="45" t="s">
        <v>585</v>
      </c>
    </row>
    <row r="288" spans="1:30" s="39" customFormat="1" ht="40.5" x14ac:dyDescent="0.25">
      <c r="A288" s="51">
        <v>284</v>
      </c>
      <c r="B288" s="84" t="s">
        <v>418</v>
      </c>
      <c r="C288" s="86"/>
      <c r="D288" s="81">
        <v>1</v>
      </c>
      <c r="E288" s="103"/>
      <c r="F288" s="2"/>
      <c r="G288" s="6">
        <f t="shared" si="218"/>
        <v>0</v>
      </c>
      <c r="H288" s="3"/>
      <c r="I288" s="15"/>
      <c r="J288" s="3">
        <f t="shared" si="219"/>
        <v>0</v>
      </c>
      <c r="K288" s="3">
        <f t="shared" si="220"/>
        <v>0</v>
      </c>
      <c r="L288" s="13">
        <f t="shared" si="224"/>
        <v>0</v>
      </c>
      <c r="M288" s="3">
        <v>1</v>
      </c>
      <c r="N288" s="13">
        <f t="shared" si="225"/>
        <v>0</v>
      </c>
      <c r="O288" s="13"/>
      <c r="P288" s="3"/>
      <c r="Q288" s="13"/>
      <c r="R288" s="13"/>
      <c r="S288" s="16">
        <v>1</v>
      </c>
      <c r="T288" s="17">
        <f t="shared" si="211"/>
        <v>0</v>
      </c>
      <c r="U288" s="36"/>
      <c r="V288" s="37"/>
      <c r="W288" s="37"/>
      <c r="X288" s="38"/>
      <c r="Y288" s="38"/>
      <c r="Z288" s="38"/>
      <c r="AA288" s="5"/>
      <c r="AB288" s="5"/>
      <c r="AC288" s="5"/>
      <c r="AD288" s="5"/>
    </row>
    <row r="289" spans="1:30" ht="346.5" customHeight="1" x14ac:dyDescent="0.3">
      <c r="A289" s="51">
        <v>285</v>
      </c>
      <c r="B289" s="59" t="s">
        <v>419</v>
      </c>
      <c r="C289" s="57" t="s">
        <v>420</v>
      </c>
      <c r="D289" s="80" t="s">
        <v>5</v>
      </c>
      <c r="E289" s="13">
        <v>55031</v>
      </c>
      <c r="F289" s="2">
        <v>2</v>
      </c>
      <c r="G289" s="6">
        <f t="shared" si="218"/>
        <v>110062</v>
      </c>
      <c r="H289" s="3"/>
      <c r="I289" s="15"/>
      <c r="J289" s="3">
        <f t="shared" si="219"/>
        <v>0</v>
      </c>
      <c r="K289" s="3">
        <f t="shared" si="220"/>
        <v>2</v>
      </c>
      <c r="L289" s="13">
        <f t="shared" si="224"/>
        <v>110062</v>
      </c>
      <c r="M289" s="3">
        <v>1</v>
      </c>
      <c r="N289" s="13">
        <f t="shared" si="225"/>
        <v>55031</v>
      </c>
      <c r="O289" s="13"/>
      <c r="P289" s="13"/>
      <c r="Q289" s="13"/>
      <c r="R289" s="13"/>
      <c r="S289" s="16"/>
      <c r="T289" s="17">
        <f t="shared" si="211"/>
        <v>0</v>
      </c>
      <c r="U289" s="44">
        <f t="shared" ref="U289:U292" si="226">M289-S289</f>
        <v>1</v>
      </c>
      <c r="V289" s="44">
        <f t="shared" si="185"/>
        <v>55031</v>
      </c>
      <c r="W289" s="44">
        <f>E289*U289</f>
        <v>55031</v>
      </c>
      <c r="X289" s="45" t="s">
        <v>583</v>
      </c>
      <c r="Y289" s="45" t="s">
        <v>584</v>
      </c>
      <c r="Z289" s="45" t="s">
        <v>585</v>
      </c>
    </row>
    <row r="290" spans="1:30" ht="313.5" customHeight="1" x14ac:dyDescent="0.3">
      <c r="A290" s="51">
        <v>286</v>
      </c>
      <c r="B290" s="59" t="s">
        <v>421</v>
      </c>
      <c r="C290" s="57" t="s">
        <v>422</v>
      </c>
      <c r="D290" s="80" t="s">
        <v>5</v>
      </c>
      <c r="E290" s="13">
        <v>55031</v>
      </c>
      <c r="F290" s="2">
        <v>2</v>
      </c>
      <c r="G290" s="6">
        <f t="shared" si="218"/>
        <v>110062</v>
      </c>
      <c r="H290" s="3"/>
      <c r="I290" s="15"/>
      <c r="J290" s="3">
        <f t="shared" si="219"/>
        <v>0</v>
      </c>
      <c r="K290" s="3">
        <f t="shared" si="220"/>
        <v>2</v>
      </c>
      <c r="L290" s="13">
        <f t="shared" si="224"/>
        <v>110062</v>
      </c>
      <c r="M290" s="3">
        <v>1</v>
      </c>
      <c r="N290" s="13">
        <f t="shared" si="225"/>
        <v>55031</v>
      </c>
      <c r="O290" s="13"/>
      <c r="P290" s="13"/>
      <c r="Q290" s="13"/>
      <c r="R290" s="13"/>
      <c r="S290" s="16"/>
      <c r="T290" s="17">
        <f t="shared" si="211"/>
        <v>0</v>
      </c>
      <c r="U290" s="44">
        <f t="shared" si="226"/>
        <v>1</v>
      </c>
      <c r="V290" s="44">
        <f t="shared" si="185"/>
        <v>55031</v>
      </c>
      <c r="W290" s="44">
        <f>E290*U290</f>
        <v>55031</v>
      </c>
      <c r="X290" s="45" t="s">
        <v>583</v>
      </c>
      <c r="Y290" s="45" t="s">
        <v>584</v>
      </c>
      <c r="Z290" s="45" t="s">
        <v>585</v>
      </c>
    </row>
    <row r="291" spans="1:30" ht="313.5" customHeight="1" x14ac:dyDescent="0.3">
      <c r="A291" s="51">
        <v>287</v>
      </c>
      <c r="B291" s="59" t="s">
        <v>423</v>
      </c>
      <c r="C291" s="57" t="s">
        <v>424</v>
      </c>
      <c r="D291" s="80" t="s">
        <v>5</v>
      </c>
      <c r="E291" s="13">
        <v>55031</v>
      </c>
      <c r="F291" s="2">
        <v>3</v>
      </c>
      <c r="G291" s="6">
        <f t="shared" si="218"/>
        <v>165093</v>
      </c>
      <c r="H291" s="3"/>
      <c r="I291" s="15"/>
      <c r="J291" s="3">
        <f t="shared" si="219"/>
        <v>0</v>
      </c>
      <c r="K291" s="3">
        <f t="shared" si="220"/>
        <v>3</v>
      </c>
      <c r="L291" s="13">
        <f t="shared" si="224"/>
        <v>165093</v>
      </c>
      <c r="M291" s="3">
        <v>1</v>
      </c>
      <c r="N291" s="13">
        <f t="shared" si="225"/>
        <v>55031</v>
      </c>
      <c r="O291" s="13"/>
      <c r="P291" s="13"/>
      <c r="Q291" s="13"/>
      <c r="R291" s="13"/>
      <c r="S291" s="16"/>
      <c r="T291" s="17">
        <f t="shared" si="211"/>
        <v>0</v>
      </c>
      <c r="U291" s="44">
        <f t="shared" si="226"/>
        <v>1</v>
      </c>
      <c r="V291" s="44">
        <f t="shared" si="185"/>
        <v>55031</v>
      </c>
      <c r="W291" s="44">
        <f>E291*U291</f>
        <v>55031</v>
      </c>
      <c r="X291" s="45" t="s">
        <v>583</v>
      </c>
      <c r="Y291" s="45" t="s">
        <v>584</v>
      </c>
      <c r="Z291" s="45" t="s">
        <v>585</v>
      </c>
    </row>
    <row r="292" spans="1:30" ht="231" customHeight="1" x14ac:dyDescent="0.3">
      <c r="A292" s="51">
        <v>288</v>
      </c>
      <c r="B292" s="59" t="s">
        <v>425</v>
      </c>
      <c r="C292" s="57" t="s">
        <v>426</v>
      </c>
      <c r="D292" s="80" t="s">
        <v>5</v>
      </c>
      <c r="E292" s="13">
        <v>57827</v>
      </c>
      <c r="F292" s="2">
        <v>3</v>
      </c>
      <c r="G292" s="6">
        <f t="shared" si="218"/>
        <v>173481</v>
      </c>
      <c r="H292" s="3"/>
      <c r="I292" s="15"/>
      <c r="J292" s="3">
        <f t="shared" si="219"/>
        <v>0</v>
      </c>
      <c r="K292" s="3">
        <f t="shared" si="220"/>
        <v>3</v>
      </c>
      <c r="L292" s="13">
        <f t="shared" si="224"/>
        <v>173481</v>
      </c>
      <c r="M292" s="3">
        <v>1</v>
      </c>
      <c r="N292" s="13">
        <f t="shared" si="225"/>
        <v>57827</v>
      </c>
      <c r="O292" s="13"/>
      <c r="P292" s="13"/>
      <c r="Q292" s="13"/>
      <c r="R292" s="13"/>
      <c r="S292" s="16"/>
      <c r="T292" s="17">
        <f t="shared" si="211"/>
        <v>0</v>
      </c>
      <c r="U292" s="44">
        <f t="shared" si="226"/>
        <v>1</v>
      </c>
      <c r="V292" s="44">
        <f t="shared" si="185"/>
        <v>57827</v>
      </c>
      <c r="W292" s="44">
        <f>E292*U292</f>
        <v>57827</v>
      </c>
      <c r="X292" s="45" t="s">
        <v>583</v>
      </c>
      <c r="Y292" s="45" t="s">
        <v>584</v>
      </c>
      <c r="Z292" s="45" t="s">
        <v>585</v>
      </c>
    </row>
    <row r="293" spans="1:30" s="39" customFormat="1" ht="40.5" x14ac:dyDescent="0.25">
      <c r="A293" s="51">
        <v>289</v>
      </c>
      <c r="B293" s="84" t="s">
        <v>427</v>
      </c>
      <c r="C293" s="86"/>
      <c r="D293" s="81">
        <v>1</v>
      </c>
      <c r="E293" s="104"/>
      <c r="F293" s="2"/>
      <c r="G293" s="6">
        <f t="shared" si="218"/>
        <v>0</v>
      </c>
      <c r="H293" s="3"/>
      <c r="I293" s="15"/>
      <c r="J293" s="3">
        <f t="shared" si="219"/>
        <v>0</v>
      </c>
      <c r="K293" s="3">
        <f t="shared" si="220"/>
        <v>0</v>
      </c>
      <c r="L293" s="13">
        <f t="shared" si="224"/>
        <v>0</v>
      </c>
      <c r="M293" s="3">
        <v>1</v>
      </c>
      <c r="N293" s="13">
        <f t="shared" si="225"/>
        <v>0</v>
      </c>
      <c r="O293" s="13"/>
      <c r="P293" s="3"/>
      <c r="Q293" s="13"/>
      <c r="R293" s="13"/>
      <c r="S293" s="16">
        <v>1</v>
      </c>
      <c r="T293" s="17">
        <f t="shared" si="211"/>
        <v>0</v>
      </c>
      <c r="U293" s="36"/>
      <c r="V293" s="37"/>
      <c r="W293" s="37"/>
      <c r="X293" s="38"/>
      <c r="Y293" s="38"/>
      <c r="Z293" s="38"/>
      <c r="AA293" s="5"/>
      <c r="AB293" s="5"/>
      <c r="AC293" s="5"/>
      <c r="AD293" s="5"/>
    </row>
    <row r="294" spans="1:30" ht="247.5" customHeight="1" x14ac:dyDescent="0.3">
      <c r="A294" s="51">
        <v>290</v>
      </c>
      <c r="B294" s="59" t="s">
        <v>428</v>
      </c>
      <c r="C294" s="57" t="s">
        <v>429</v>
      </c>
      <c r="D294" s="80" t="s">
        <v>5</v>
      </c>
      <c r="E294" s="104">
        <v>49170</v>
      </c>
      <c r="F294" s="2">
        <v>1</v>
      </c>
      <c r="G294" s="6">
        <f t="shared" si="218"/>
        <v>49170</v>
      </c>
      <c r="H294" s="3"/>
      <c r="I294" s="15"/>
      <c r="J294" s="3">
        <f t="shared" si="219"/>
        <v>0</v>
      </c>
      <c r="K294" s="3">
        <f t="shared" si="220"/>
        <v>1</v>
      </c>
      <c r="L294" s="13">
        <f t="shared" si="224"/>
        <v>49170</v>
      </c>
      <c r="M294" s="3">
        <v>1</v>
      </c>
      <c r="N294" s="13">
        <f t="shared" si="225"/>
        <v>49170</v>
      </c>
      <c r="O294" s="13"/>
      <c r="P294" s="13"/>
      <c r="Q294" s="13"/>
      <c r="R294" s="13"/>
      <c r="S294" s="16"/>
      <c r="T294" s="17">
        <f t="shared" si="211"/>
        <v>0</v>
      </c>
      <c r="U294" s="44">
        <f>M294-S294</f>
        <v>1</v>
      </c>
      <c r="V294" s="44">
        <f t="shared" si="185"/>
        <v>49170</v>
      </c>
      <c r="W294" s="44">
        <f>E294*U294</f>
        <v>49170</v>
      </c>
      <c r="X294" s="45" t="s">
        <v>583</v>
      </c>
      <c r="Y294" s="45" t="s">
        <v>584</v>
      </c>
      <c r="Z294" s="45" t="s">
        <v>585</v>
      </c>
    </row>
    <row r="295" spans="1:30" ht="264" customHeight="1" x14ac:dyDescent="0.3">
      <c r="A295" s="51">
        <v>291</v>
      </c>
      <c r="B295" s="59" t="s">
        <v>430</v>
      </c>
      <c r="C295" s="57" t="s">
        <v>431</v>
      </c>
      <c r="D295" s="80" t="s">
        <v>5</v>
      </c>
      <c r="E295" s="104">
        <v>62040</v>
      </c>
      <c r="F295" s="2">
        <v>2</v>
      </c>
      <c r="G295" s="6">
        <f t="shared" ref="G295:G312" si="227">E295*F295</f>
        <v>124080</v>
      </c>
      <c r="H295" s="3"/>
      <c r="I295" s="15"/>
      <c r="J295" s="3">
        <f t="shared" ref="J295:J312" si="228">H295*I295</f>
        <v>0</v>
      </c>
      <c r="K295" s="3">
        <f t="shared" ref="K295:K312" si="229">F295-H295</f>
        <v>2</v>
      </c>
      <c r="L295" s="13">
        <f t="shared" si="224"/>
        <v>124080</v>
      </c>
      <c r="M295" s="3">
        <v>1</v>
      </c>
      <c r="N295" s="13">
        <f t="shared" si="225"/>
        <v>62040</v>
      </c>
      <c r="O295" s="13"/>
      <c r="P295" s="13"/>
      <c r="Q295" s="13"/>
      <c r="R295" s="13"/>
      <c r="S295" s="16"/>
      <c r="T295" s="17">
        <f t="shared" si="211"/>
        <v>0</v>
      </c>
      <c r="U295" s="44">
        <f>M295-S295</f>
        <v>1</v>
      </c>
      <c r="V295" s="44">
        <f t="shared" si="185"/>
        <v>62040</v>
      </c>
      <c r="W295" s="44">
        <f>E295*U295</f>
        <v>62040</v>
      </c>
      <c r="X295" s="45" t="s">
        <v>583</v>
      </c>
      <c r="Y295" s="45" t="s">
        <v>584</v>
      </c>
      <c r="Z295" s="45" t="s">
        <v>585</v>
      </c>
    </row>
    <row r="296" spans="1:30" s="39" customFormat="1" ht="21" x14ac:dyDescent="0.25">
      <c r="A296" s="51">
        <v>292</v>
      </c>
      <c r="B296" s="84" t="s">
        <v>432</v>
      </c>
      <c r="C296" s="86"/>
      <c r="D296" s="81">
        <v>1</v>
      </c>
      <c r="E296" s="83"/>
      <c r="F296" s="2"/>
      <c r="G296" s="6">
        <f t="shared" si="227"/>
        <v>0</v>
      </c>
      <c r="H296" s="3"/>
      <c r="I296" s="15"/>
      <c r="J296" s="3">
        <f t="shared" si="228"/>
        <v>0</v>
      </c>
      <c r="K296" s="3">
        <f t="shared" si="229"/>
        <v>0</v>
      </c>
      <c r="L296" s="13">
        <f t="shared" si="224"/>
        <v>0</v>
      </c>
      <c r="M296" s="3">
        <v>1</v>
      </c>
      <c r="N296" s="13">
        <f t="shared" si="225"/>
        <v>0</v>
      </c>
      <c r="O296" s="13"/>
      <c r="P296" s="3"/>
      <c r="Q296" s="13"/>
      <c r="R296" s="13"/>
      <c r="S296" s="16">
        <v>1</v>
      </c>
      <c r="T296" s="17">
        <f t="shared" si="211"/>
        <v>0</v>
      </c>
      <c r="U296" s="36"/>
      <c r="V296" s="37"/>
      <c r="W296" s="37"/>
      <c r="X296" s="38"/>
      <c r="Y296" s="38"/>
      <c r="Z296" s="38"/>
      <c r="AA296" s="5"/>
      <c r="AB296" s="5"/>
      <c r="AC296" s="5"/>
      <c r="AD296" s="5"/>
    </row>
    <row r="297" spans="1:30" ht="81.75" customHeight="1" x14ac:dyDescent="0.3">
      <c r="A297" s="51">
        <v>293</v>
      </c>
      <c r="B297" s="59" t="s">
        <v>433</v>
      </c>
      <c r="C297" s="57" t="s">
        <v>434</v>
      </c>
      <c r="D297" s="80" t="s">
        <v>5</v>
      </c>
      <c r="E297" s="104">
        <v>37620</v>
      </c>
      <c r="F297" s="2">
        <v>2</v>
      </c>
      <c r="G297" s="6">
        <f t="shared" si="227"/>
        <v>75240</v>
      </c>
      <c r="H297" s="3"/>
      <c r="I297" s="15"/>
      <c r="J297" s="3">
        <f t="shared" si="228"/>
        <v>0</v>
      </c>
      <c r="K297" s="3">
        <f t="shared" si="229"/>
        <v>2</v>
      </c>
      <c r="L297" s="13">
        <f t="shared" si="224"/>
        <v>75240</v>
      </c>
      <c r="M297" s="3">
        <v>1</v>
      </c>
      <c r="N297" s="13">
        <f t="shared" si="225"/>
        <v>37620</v>
      </c>
      <c r="O297" s="13">
        <v>20300</v>
      </c>
      <c r="P297" s="13"/>
      <c r="Q297" s="13"/>
      <c r="R297" s="13"/>
      <c r="S297" s="16"/>
      <c r="T297" s="17">
        <f t="shared" si="211"/>
        <v>0</v>
      </c>
      <c r="U297" s="44">
        <f>M297-S297</f>
        <v>1</v>
      </c>
      <c r="V297" s="44">
        <f t="shared" si="185"/>
        <v>20300</v>
      </c>
      <c r="W297" s="44">
        <f>U297*O297</f>
        <v>20300</v>
      </c>
      <c r="X297" s="45" t="s">
        <v>583</v>
      </c>
      <c r="Y297" s="45" t="s">
        <v>584</v>
      </c>
      <c r="Z297" s="45" t="s">
        <v>585</v>
      </c>
    </row>
    <row r="298" spans="1:30" s="39" customFormat="1" ht="21" x14ac:dyDescent="0.25">
      <c r="A298" s="51">
        <v>294</v>
      </c>
      <c r="B298" s="94" t="s">
        <v>435</v>
      </c>
      <c r="C298" s="86"/>
      <c r="D298" s="81">
        <v>1</v>
      </c>
      <c r="E298" s="104"/>
      <c r="F298" s="2"/>
      <c r="G298" s="6">
        <f t="shared" si="227"/>
        <v>0</v>
      </c>
      <c r="H298" s="3"/>
      <c r="I298" s="15"/>
      <c r="J298" s="3">
        <f t="shared" si="228"/>
        <v>0</v>
      </c>
      <c r="K298" s="3">
        <f t="shared" si="229"/>
        <v>0</v>
      </c>
      <c r="L298" s="13">
        <f t="shared" si="224"/>
        <v>0</v>
      </c>
      <c r="M298" s="3">
        <v>1</v>
      </c>
      <c r="N298" s="13">
        <f t="shared" si="225"/>
        <v>0</v>
      </c>
      <c r="O298" s="13"/>
      <c r="P298" s="3"/>
      <c r="Q298" s="13"/>
      <c r="R298" s="13"/>
      <c r="S298" s="16">
        <v>1</v>
      </c>
      <c r="T298" s="17">
        <f t="shared" si="211"/>
        <v>0</v>
      </c>
      <c r="U298" s="36"/>
      <c r="V298" s="37"/>
      <c r="W298" s="37"/>
      <c r="X298" s="38"/>
      <c r="Y298" s="38"/>
      <c r="Z298" s="38"/>
      <c r="AA298" s="5"/>
      <c r="AB298" s="5"/>
      <c r="AC298" s="5"/>
      <c r="AD298" s="5"/>
    </row>
    <row r="299" spans="1:30" ht="114.75" customHeight="1" x14ac:dyDescent="0.3">
      <c r="A299" s="51">
        <v>295</v>
      </c>
      <c r="B299" s="70" t="s">
        <v>436</v>
      </c>
      <c r="C299" s="56" t="s">
        <v>437</v>
      </c>
      <c r="D299" s="105" t="s">
        <v>5</v>
      </c>
      <c r="E299" s="104">
        <v>33990</v>
      </c>
      <c r="F299" s="2">
        <v>7</v>
      </c>
      <c r="G299" s="6">
        <f t="shared" si="227"/>
        <v>237930</v>
      </c>
      <c r="H299" s="3"/>
      <c r="I299" s="15"/>
      <c r="J299" s="3">
        <f t="shared" si="228"/>
        <v>0</v>
      </c>
      <c r="K299" s="3">
        <f t="shared" si="229"/>
        <v>7</v>
      </c>
      <c r="L299" s="13">
        <f t="shared" si="224"/>
        <v>237930</v>
      </c>
      <c r="M299" s="3">
        <v>2</v>
      </c>
      <c r="N299" s="13">
        <f t="shared" si="225"/>
        <v>67980</v>
      </c>
      <c r="O299" s="13"/>
      <c r="P299" s="13"/>
      <c r="Q299" s="13"/>
      <c r="R299" s="13"/>
      <c r="S299" s="16"/>
      <c r="T299" s="17">
        <f t="shared" si="211"/>
        <v>0</v>
      </c>
      <c r="U299" s="44">
        <f>M299-S299</f>
        <v>2</v>
      </c>
      <c r="V299" s="44">
        <f t="shared" si="185"/>
        <v>33990</v>
      </c>
      <c r="W299" s="44">
        <f>E299*U299</f>
        <v>67980</v>
      </c>
      <c r="X299" s="45" t="s">
        <v>583</v>
      </c>
      <c r="Y299" s="45" t="s">
        <v>584</v>
      </c>
      <c r="Z299" s="45" t="s">
        <v>585</v>
      </c>
    </row>
    <row r="300" spans="1:30" ht="81.75" customHeight="1" x14ac:dyDescent="0.3">
      <c r="A300" s="51">
        <v>296</v>
      </c>
      <c r="B300" s="59" t="s">
        <v>438</v>
      </c>
      <c r="C300" s="57" t="s">
        <v>439</v>
      </c>
      <c r="D300" s="80" t="s">
        <v>5</v>
      </c>
      <c r="E300" s="104">
        <v>35640</v>
      </c>
      <c r="F300" s="2">
        <v>1</v>
      </c>
      <c r="G300" s="6">
        <f t="shared" si="227"/>
        <v>35640</v>
      </c>
      <c r="H300" s="3"/>
      <c r="I300" s="15"/>
      <c r="J300" s="3">
        <f t="shared" si="228"/>
        <v>0</v>
      </c>
      <c r="K300" s="3">
        <f t="shared" si="229"/>
        <v>1</v>
      </c>
      <c r="L300" s="13">
        <f t="shared" ref="L300:L314" si="230">G300-J300</f>
        <v>35640</v>
      </c>
      <c r="M300" s="3">
        <v>1</v>
      </c>
      <c r="N300" s="13">
        <f t="shared" ref="N300:N314" si="231">E300*M300</f>
        <v>35640</v>
      </c>
      <c r="O300" s="13"/>
      <c r="P300" s="13"/>
      <c r="Q300" s="13"/>
      <c r="R300" s="13"/>
      <c r="S300" s="16"/>
      <c r="T300" s="17">
        <f t="shared" si="211"/>
        <v>0</v>
      </c>
      <c r="U300" s="44">
        <f>M300-S300</f>
        <v>1</v>
      </c>
      <c r="V300" s="44">
        <f t="shared" si="185"/>
        <v>35640</v>
      </c>
      <c r="W300" s="44">
        <f>E300*U300</f>
        <v>35640</v>
      </c>
      <c r="X300" s="45" t="s">
        <v>583</v>
      </c>
      <c r="Y300" s="45" t="s">
        <v>584</v>
      </c>
      <c r="Z300" s="45" t="s">
        <v>585</v>
      </c>
    </row>
    <row r="301" spans="1:30" ht="143.25" customHeight="1" x14ac:dyDescent="0.3">
      <c r="A301" s="51">
        <v>297</v>
      </c>
      <c r="B301" s="59" t="s">
        <v>440</v>
      </c>
      <c r="C301" s="57" t="s">
        <v>441</v>
      </c>
      <c r="D301" s="80" t="s">
        <v>5</v>
      </c>
      <c r="E301" s="104">
        <v>38500</v>
      </c>
      <c r="F301" s="2">
        <v>1</v>
      </c>
      <c r="G301" s="6">
        <f t="shared" si="227"/>
        <v>38500</v>
      </c>
      <c r="H301" s="3"/>
      <c r="I301" s="15"/>
      <c r="J301" s="3">
        <f t="shared" si="228"/>
        <v>0</v>
      </c>
      <c r="K301" s="3">
        <f t="shared" si="229"/>
        <v>1</v>
      </c>
      <c r="L301" s="13">
        <f t="shared" si="230"/>
        <v>38500</v>
      </c>
      <c r="M301" s="3">
        <v>1</v>
      </c>
      <c r="N301" s="13">
        <f t="shared" si="231"/>
        <v>38500</v>
      </c>
      <c r="O301" s="13"/>
      <c r="P301" s="13"/>
      <c r="Q301" s="13"/>
      <c r="R301" s="13"/>
      <c r="S301" s="16"/>
      <c r="T301" s="17">
        <f t="shared" si="211"/>
        <v>0</v>
      </c>
      <c r="U301" s="44">
        <f>M301-S301</f>
        <v>1</v>
      </c>
      <c r="V301" s="44">
        <f t="shared" si="185"/>
        <v>38500</v>
      </c>
      <c r="W301" s="44">
        <f>E301*U301</f>
        <v>38500</v>
      </c>
      <c r="X301" s="45" t="s">
        <v>583</v>
      </c>
      <c r="Y301" s="45" t="s">
        <v>584</v>
      </c>
      <c r="Z301" s="45" t="s">
        <v>585</v>
      </c>
    </row>
    <row r="302" spans="1:30" s="39" customFormat="1" ht="48" customHeight="1" x14ac:dyDescent="0.25">
      <c r="A302" s="51">
        <v>298</v>
      </c>
      <c r="B302" s="94" t="s">
        <v>442</v>
      </c>
      <c r="C302" s="86"/>
      <c r="D302" s="81">
        <v>1</v>
      </c>
      <c r="E302" s="104"/>
      <c r="F302" s="2"/>
      <c r="G302" s="6">
        <f t="shared" si="227"/>
        <v>0</v>
      </c>
      <c r="H302" s="3"/>
      <c r="I302" s="15"/>
      <c r="J302" s="3">
        <f t="shared" si="228"/>
        <v>0</v>
      </c>
      <c r="K302" s="3">
        <f t="shared" si="229"/>
        <v>0</v>
      </c>
      <c r="L302" s="13">
        <f t="shared" si="230"/>
        <v>0</v>
      </c>
      <c r="M302" s="3">
        <v>1</v>
      </c>
      <c r="N302" s="13">
        <f t="shared" si="231"/>
        <v>0</v>
      </c>
      <c r="O302" s="13"/>
      <c r="P302" s="3"/>
      <c r="Q302" s="13"/>
      <c r="R302" s="13"/>
      <c r="S302" s="16">
        <v>1</v>
      </c>
      <c r="T302" s="17">
        <f t="shared" si="211"/>
        <v>0</v>
      </c>
      <c r="U302" s="36"/>
      <c r="V302" s="37"/>
      <c r="W302" s="37"/>
      <c r="X302" s="38"/>
      <c r="Y302" s="38"/>
      <c r="Z302" s="38"/>
      <c r="AA302" s="5"/>
      <c r="AB302" s="5"/>
      <c r="AC302" s="5"/>
      <c r="AD302" s="5"/>
    </row>
    <row r="303" spans="1:30" ht="170.25" customHeight="1" x14ac:dyDescent="0.3">
      <c r="A303" s="51">
        <v>299</v>
      </c>
      <c r="B303" s="70" t="s">
        <v>443</v>
      </c>
      <c r="C303" s="57" t="s">
        <v>444</v>
      </c>
      <c r="D303" s="80" t="s">
        <v>5</v>
      </c>
      <c r="E303" s="104">
        <v>33990</v>
      </c>
      <c r="F303" s="2">
        <v>7</v>
      </c>
      <c r="G303" s="6">
        <f t="shared" si="227"/>
        <v>237930</v>
      </c>
      <c r="H303" s="3"/>
      <c r="I303" s="15"/>
      <c r="J303" s="3">
        <f t="shared" si="228"/>
        <v>0</v>
      </c>
      <c r="K303" s="3">
        <f t="shared" si="229"/>
        <v>7</v>
      </c>
      <c r="L303" s="13">
        <f t="shared" si="230"/>
        <v>237930</v>
      </c>
      <c r="M303" s="3">
        <v>2</v>
      </c>
      <c r="N303" s="13">
        <f t="shared" si="231"/>
        <v>67980</v>
      </c>
      <c r="O303" s="13"/>
      <c r="P303" s="13"/>
      <c r="Q303" s="13"/>
      <c r="R303" s="13"/>
      <c r="S303" s="16"/>
      <c r="T303" s="17">
        <f t="shared" si="211"/>
        <v>0</v>
      </c>
      <c r="U303" s="44">
        <f>M303-S303</f>
        <v>2</v>
      </c>
      <c r="V303" s="44">
        <f t="shared" ref="V303:V358" si="232">W303/U303</f>
        <v>33990</v>
      </c>
      <c r="W303" s="44">
        <f>U303*E303</f>
        <v>67980</v>
      </c>
      <c r="X303" s="45" t="s">
        <v>583</v>
      </c>
      <c r="Y303" s="45" t="s">
        <v>584</v>
      </c>
      <c r="Z303" s="45" t="s">
        <v>585</v>
      </c>
    </row>
    <row r="304" spans="1:30" s="39" customFormat="1" ht="21" x14ac:dyDescent="0.25">
      <c r="A304" s="51">
        <v>300</v>
      </c>
      <c r="B304" s="84" t="s">
        <v>445</v>
      </c>
      <c r="C304" s="86"/>
      <c r="D304" s="81">
        <v>1</v>
      </c>
      <c r="E304" s="104"/>
      <c r="F304" s="2"/>
      <c r="G304" s="6">
        <f t="shared" si="227"/>
        <v>0</v>
      </c>
      <c r="H304" s="3"/>
      <c r="I304" s="15"/>
      <c r="J304" s="3">
        <f t="shared" si="228"/>
        <v>0</v>
      </c>
      <c r="K304" s="3">
        <f t="shared" si="229"/>
        <v>0</v>
      </c>
      <c r="L304" s="13">
        <f t="shared" si="230"/>
        <v>0</v>
      </c>
      <c r="M304" s="3">
        <v>1</v>
      </c>
      <c r="N304" s="13">
        <f t="shared" si="231"/>
        <v>0</v>
      </c>
      <c r="O304" s="13"/>
      <c r="P304" s="3"/>
      <c r="Q304" s="13"/>
      <c r="R304" s="13"/>
      <c r="S304" s="16">
        <v>1</v>
      </c>
      <c r="T304" s="17">
        <f t="shared" si="211"/>
        <v>0</v>
      </c>
      <c r="U304" s="36"/>
      <c r="V304" s="37"/>
      <c r="W304" s="37"/>
      <c r="X304" s="38"/>
      <c r="Y304" s="38"/>
      <c r="Z304" s="38"/>
      <c r="AA304" s="5"/>
      <c r="AB304" s="5"/>
      <c r="AC304" s="5"/>
      <c r="AD304" s="5"/>
    </row>
    <row r="305" spans="1:30" ht="68.25" customHeight="1" x14ac:dyDescent="0.3">
      <c r="A305" s="51">
        <v>301</v>
      </c>
      <c r="B305" s="59" t="s">
        <v>446</v>
      </c>
      <c r="C305" s="59" t="s">
        <v>447</v>
      </c>
      <c r="D305" s="80" t="s">
        <v>5</v>
      </c>
      <c r="E305" s="88">
        <v>30618</v>
      </c>
      <c r="F305" s="2">
        <v>10</v>
      </c>
      <c r="G305" s="6">
        <f t="shared" si="227"/>
        <v>306180</v>
      </c>
      <c r="H305" s="3"/>
      <c r="I305" s="15"/>
      <c r="J305" s="3">
        <f t="shared" si="228"/>
        <v>0</v>
      </c>
      <c r="K305" s="3">
        <f t="shared" si="229"/>
        <v>10</v>
      </c>
      <c r="L305" s="13">
        <f t="shared" si="230"/>
        <v>306180</v>
      </c>
      <c r="M305" s="3">
        <f t="shared" ref="M305" si="233">K305*30/100</f>
        <v>3</v>
      </c>
      <c r="N305" s="13">
        <f t="shared" si="231"/>
        <v>91854</v>
      </c>
      <c r="O305" s="13"/>
      <c r="P305" s="13"/>
      <c r="Q305" s="13"/>
      <c r="R305" s="13"/>
      <c r="S305" s="16"/>
      <c r="T305" s="17">
        <f t="shared" si="211"/>
        <v>0</v>
      </c>
      <c r="U305" s="44">
        <f>M305-S305</f>
        <v>3</v>
      </c>
      <c r="V305" s="44">
        <f t="shared" si="232"/>
        <v>30618</v>
      </c>
      <c r="W305" s="44">
        <f>U305*E305</f>
        <v>91854</v>
      </c>
      <c r="X305" s="45" t="s">
        <v>583</v>
      </c>
      <c r="Y305" s="45" t="s">
        <v>584</v>
      </c>
      <c r="Z305" s="45" t="s">
        <v>585</v>
      </c>
    </row>
    <row r="306" spans="1:30" s="39" customFormat="1" ht="21" x14ac:dyDescent="0.25">
      <c r="A306" s="51">
        <v>302</v>
      </c>
      <c r="B306" s="84" t="s">
        <v>448</v>
      </c>
      <c r="C306" s="86"/>
      <c r="D306" s="81">
        <v>1</v>
      </c>
      <c r="E306" s="13"/>
      <c r="F306" s="2"/>
      <c r="G306" s="6">
        <f t="shared" si="227"/>
        <v>0</v>
      </c>
      <c r="H306" s="3"/>
      <c r="I306" s="15"/>
      <c r="J306" s="3">
        <f t="shared" si="228"/>
        <v>0</v>
      </c>
      <c r="K306" s="3">
        <f t="shared" si="229"/>
        <v>0</v>
      </c>
      <c r="L306" s="13">
        <f t="shared" si="230"/>
        <v>0</v>
      </c>
      <c r="M306" s="3">
        <v>1</v>
      </c>
      <c r="N306" s="13">
        <f t="shared" si="231"/>
        <v>0</v>
      </c>
      <c r="O306" s="13"/>
      <c r="P306" s="3"/>
      <c r="Q306" s="13"/>
      <c r="R306" s="13"/>
      <c r="S306" s="16">
        <v>1</v>
      </c>
      <c r="T306" s="17">
        <f t="shared" si="211"/>
        <v>0</v>
      </c>
      <c r="U306" s="36"/>
      <c r="V306" s="37"/>
      <c r="W306" s="37"/>
      <c r="X306" s="38"/>
      <c r="Y306" s="38"/>
      <c r="Z306" s="38"/>
      <c r="AA306" s="5"/>
      <c r="AB306" s="5"/>
      <c r="AC306" s="5"/>
      <c r="AD306" s="5"/>
    </row>
    <row r="307" spans="1:30" ht="99" customHeight="1" x14ac:dyDescent="0.3">
      <c r="A307" s="51">
        <v>303</v>
      </c>
      <c r="B307" s="59" t="s">
        <v>449</v>
      </c>
      <c r="C307" s="57" t="s">
        <v>450</v>
      </c>
      <c r="D307" s="80" t="s">
        <v>5</v>
      </c>
      <c r="E307" s="13">
        <v>40194</v>
      </c>
      <c r="F307" s="2">
        <v>1</v>
      </c>
      <c r="G307" s="6">
        <f t="shared" si="227"/>
        <v>40194</v>
      </c>
      <c r="H307" s="3"/>
      <c r="I307" s="15"/>
      <c r="J307" s="3">
        <f t="shared" si="228"/>
        <v>0</v>
      </c>
      <c r="K307" s="3">
        <f t="shared" si="229"/>
        <v>1</v>
      </c>
      <c r="L307" s="13">
        <f t="shared" si="230"/>
        <v>40194</v>
      </c>
      <c r="M307" s="3">
        <v>1</v>
      </c>
      <c r="N307" s="13">
        <f t="shared" si="231"/>
        <v>40194</v>
      </c>
      <c r="O307" s="13">
        <v>32200</v>
      </c>
      <c r="P307" s="13"/>
      <c r="Q307" s="13"/>
      <c r="R307" s="13"/>
      <c r="S307" s="16"/>
      <c r="T307" s="17">
        <f t="shared" si="211"/>
        <v>0</v>
      </c>
      <c r="U307" s="44">
        <f t="shared" ref="U307:U309" si="234">M307-S307</f>
        <v>1</v>
      </c>
      <c r="V307" s="44">
        <f t="shared" si="232"/>
        <v>32200</v>
      </c>
      <c r="W307" s="44">
        <f>O307*U307</f>
        <v>32200</v>
      </c>
      <c r="X307" s="45" t="s">
        <v>583</v>
      </c>
      <c r="Y307" s="45" t="s">
        <v>584</v>
      </c>
      <c r="Z307" s="45" t="s">
        <v>585</v>
      </c>
    </row>
    <row r="308" spans="1:30" ht="409.5" customHeight="1" x14ac:dyDescent="0.3">
      <c r="A308" s="51">
        <v>304</v>
      </c>
      <c r="B308" s="59" t="s">
        <v>451</v>
      </c>
      <c r="C308" s="57" t="s">
        <v>452</v>
      </c>
      <c r="D308" s="80" t="s">
        <v>5</v>
      </c>
      <c r="E308" s="13">
        <v>27720</v>
      </c>
      <c r="F308" s="2">
        <v>1</v>
      </c>
      <c r="G308" s="6">
        <f t="shared" si="227"/>
        <v>27720</v>
      </c>
      <c r="H308" s="3"/>
      <c r="I308" s="15"/>
      <c r="J308" s="3">
        <f t="shared" si="228"/>
        <v>0</v>
      </c>
      <c r="K308" s="3">
        <f t="shared" si="229"/>
        <v>1</v>
      </c>
      <c r="L308" s="13">
        <f t="shared" si="230"/>
        <v>27720</v>
      </c>
      <c r="M308" s="3">
        <v>1</v>
      </c>
      <c r="N308" s="13">
        <f t="shared" si="231"/>
        <v>27720</v>
      </c>
      <c r="O308" s="13">
        <v>22800</v>
      </c>
      <c r="P308" s="13"/>
      <c r="Q308" s="13"/>
      <c r="R308" s="13"/>
      <c r="S308" s="16"/>
      <c r="T308" s="17">
        <f t="shared" si="211"/>
        <v>0</v>
      </c>
      <c r="U308" s="44">
        <f t="shared" si="234"/>
        <v>1</v>
      </c>
      <c r="V308" s="44">
        <f t="shared" si="232"/>
        <v>22800</v>
      </c>
      <c r="W308" s="44">
        <f t="shared" ref="W308:W334" si="235">O308*U308</f>
        <v>22800</v>
      </c>
      <c r="X308" s="45" t="s">
        <v>583</v>
      </c>
      <c r="Y308" s="45" t="s">
        <v>584</v>
      </c>
      <c r="Z308" s="45" t="s">
        <v>585</v>
      </c>
    </row>
    <row r="309" spans="1:30" ht="409.5" customHeight="1" x14ac:dyDescent="0.3">
      <c r="A309" s="51">
        <v>305</v>
      </c>
      <c r="B309" s="59" t="s">
        <v>453</v>
      </c>
      <c r="C309" s="57" t="s">
        <v>454</v>
      </c>
      <c r="D309" s="80" t="s">
        <v>5</v>
      </c>
      <c r="E309" s="13">
        <v>27720</v>
      </c>
      <c r="F309" s="2">
        <v>1</v>
      </c>
      <c r="G309" s="6">
        <f t="shared" si="227"/>
        <v>27720</v>
      </c>
      <c r="H309" s="3"/>
      <c r="I309" s="15"/>
      <c r="J309" s="3">
        <f t="shared" si="228"/>
        <v>0</v>
      </c>
      <c r="K309" s="3">
        <f t="shared" si="229"/>
        <v>1</v>
      </c>
      <c r="L309" s="13">
        <f t="shared" si="230"/>
        <v>27720</v>
      </c>
      <c r="M309" s="3">
        <v>1</v>
      </c>
      <c r="N309" s="13">
        <f t="shared" si="231"/>
        <v>27720</v>
      </c>
      <c r="O309" s="13">
        <v>21800</v>
      </c>
      <c r="P309" s="13"/>
      <c r="Q309" s="13"/>
      <c r="R309" s="13"/>
      <c r="S309" s="16"/>
      <c r="T309" s="17">
        <f t="shared" si="211"/>
        <v>0</v>
      </c>
      <c r="U309" s="44">
        <f t="shared" si="234"/>
        <v>1</v>
      </c>
      <c r="V309" s="44">
        <f t="shared" si="232"/>
        <v>21800</v>
      </c>
      <c r="W309" s="44">
        <f t="shared" si="235"/>
        <v>21800</v>
      </c>
      <c r="X309" s="45" t="s">
        <v>583</v>
      </c>
      <c r="Y309" s="45" t="s">
        <v>584</v>
      </c>
      <c r="Z309" s="45" t="s">
        <v>585</v>
      </c>
    </row>
    <row r="310" spans="1:30" ht="330" customHeight="1" x14ac:dyDescent="0.3">
      <c r="A310" s="51">
        <v>306</v>
      </c>
      <c r="B310" s="59" t="s">
        <v>455</v>
      </c>
      <c r="C310" s="57" t="s">
        <v>456</v>
      </c>
      <c r="D310" s="80" t="s">
        <v>5</v>
      </c>
      <c r="E310" s="13">
        <v>26290</v>
      </c>
      <c r="F310" s="2">
        <v>1</v>
      </c>
      <c r="G310" s="6">
        <f t="shared" si="227"/>
        <v>26290</v>
      </c>
      <c r="H310" s="3"/>
      <c r="I310" s="15"/>
      <c r="J310" s="3">
        <f t="shared" si="228"/>
        <v>0</v>
      </c>
      <c r="K310" s="3">
        <f t="shared" si="229"/>
        <v>1</v>
      </c>
      <c r="L310" s="13">
        <f t="shared" si="230"/>
        <v>26290</v>
      </c>
      <c r="M310" s="3">
        <v>1</v>
      </c>
      <c r="N310" s="13">
        <f t="shared" si="231"/>
        <v>26290</v>
      </c>
      <c r="O310" s="13">
        <v>19000</v>
      </c>
      <c r="P310" s="13"/>
      <c r="Q310" s="13"/>
      <c r="R310" s="13"/>
      <c r="S310" s="16"/>
      <c r="T310" s="17">
        <f t="shared" si="211"/>
        <v>0</v>
      </c>
      <c r="U310" s="44">
        <f>M310-S310</f>
        <v>1</v>
      </c>
      <c r="V310" s="44">
        <f t="shared" si="232"/>
        <v>19000</v>
      </c>
      <c r="W310" s="44">
        <f t="shared" si="235"/>
        <v>19000</v>
      </c>
      <c r="X310" s="45" t="s">
        <v>583</v>
      </c>
      <c r="Y310" s="45" t="s">
        <v>584</v>
      </c>
      <c r="Z310" s="45" t="s">
        <v>585</v>
      </c>
    </row>
    <row r="311" spans="1:30" ht="297" customHeight="1" x14ac:dyDescent="0.3">
      <c r="A311" s="51">
        <v>307</v>
      </c>
      <c r="B311" s="59" t="s">
        <v>457</v>
      </c>
      <c r="C311" s="57" t="s">
        <v>458</v>
      </c>
      <c r="D311" s="80" t="s">
        <v>5</v>
      </c>
      <c r="E311" s="13">
        <v>28490</v>
      </c>
      <c r="F311" s="2">
        <v>1</v>
      </c>
      <c r="G311" s="6">
        <f t="shared" si="227"/>
        <v>28490</v>
      </c>
      <c r="H311" s="3"/>
      <c r="I311" s="15"/>
      <c r="J311" s="3">
        <f t="shared" si="228"/>
        <v>0</v>
      </c>
      <c r="K311" s="3">
        <f t="shared" si="229"/>
        <v>1</v>
      </c>
      <c r="L311" s="13">
        <f t="shared" si="230"/>
        <v>28490</v>
      </c>
      <c r="M311" s="3">
        <v>1</v>
      </c>
      <c r="N311" s="13">
        <f t="shared" si="231"/>
        <v>28490</v>
      </c>
      <c r="O311" s="13">
        <v>21730</v>
      </c>
      <c r="P311" s="13"/>
      <c r="Q311" s="13"/>
      <c r="R311" s="13"/>
      <c r="S311" s="16"/>
      <c r="T311" s="17">
        <f t="shared" si="211"/>
        <v>0</v>
      </c>
      <c r="U311" s="44">
        <f t="shared" ref="U311:U312" si="236">M311-S311</f>
        <v>1</v>
      </c>
      <c r="V311" s="44">
        <f t="shared" si="232"/>
        <v>21730</v>
      </c>
      <c r="W311" s="44">
        <f t="shared" si="235"/>
        <v>21730</v>
      </c>
      <c r="X311" s="45" t="s">
        <v>583</v>
      </c>
      <c r="Y311" s="45" t="s">
        <v>584</v>
      </c>
      <c r="Z311" s="45" t="s">
        <v>585</v>
      </c>
    </row>
    <row r="312" spans="1:30" ht="297" customHeight="1" x14ac:dyDescent="0.3">
      <c r="A312" s="51">
        <v>308</v>
      </c>
      <c r="B312" s="59" t="s">
        <v>459</v>
      </c>
      <c r="C312" s="57" t="s">
        <v>460</v>
      </c>
      <c r="D312" s="80" t="s">
        <v>5</v>
      </c>
      <c r="E312" s="13">
        <v>29480</v>
      </c>
      <c r="F312" s="2">
        <v>1</v>
      </c>
      <c r="G312" s="6">
        <f t="shared" si="227"/>
        <v>29480</v>
      </c>
      <c r="H312" s="3"/>
      <c r="I312" s="15"/>
      <c r="J312" s="3">
        <f t="shared" si="228"/>
        <v>0</v>
      </c>
      <c r="K312" s="3">
        <f t="shared" si="229"/>
        <v>1</v>
      </c>
      <c r="L312" s="13">
        <f t="shared" si="230"/>
        <v>29480</v>
      </c>
      <c r="M312" s="3">
        <v>1</v>
      </c>
      <c r="N312" s="13">
        <f t="shared" si="231"/>
        <v>29480</v>
      </c>
      <c r="O312" s="13">
        <v>18790</v>
      </c>
      <c r="P312" s="13"/>
      <c r="Q312" s="13"/>
      <c r="R312" s="13"/>
      <c r="S312" s="16"/>
      <c r="T312" s="17">
        <f t="shared" si="211"/>
        <v>0</v>
      </c>
      <c r="U312" s="44">
        <f t="shared" si="236"/>
        <v>1</v>
      </c>
      <c r="V312" s="44">
        <f t="shared" si="232"/>
        <v>18790</v>
      </c>
      <c r="W312" s="44">
        <f t="shared" si="235"/>
        <v>18790</v>
      </c>
      <c r="X312" s="45" t="s">
        <v>583</v>
      </c>
      <c r="Y312" s="45" t="s">
        <v>584</v>
      </c>
      <c r="Z312" s="45" t="s">
        <v>585</v>
      </c>
    </row>
    <row r="313" spans="1:30" ht="99" customHeight="1" x14ac:dyDescent="0.3">
      <c r="A313" s="51">
        <v>309</v>
      </c>
      <c r="B313" s="59" t="s">
        <v>461</v>
      </c>
      <c r="C313" s="57" t="s">
        <v>462</v>
      </c>
      <c r="D313" s="80" t="s">
        <v>5</v>
      </c>
      <c r="E313" s="13">
        <v>142000</v>
      </c>
      <c r="F313" s="2">
        <v>3</v>
      </c>
      <c r="G313" s="6">
        <f t="shared" ref="G313:G320" si="237">E313*F313</f>
        <v>426000</v>
      </c>
      <c r="H313" s="3"/>
      <c r="I313" s="15"/>
      <c r="J313" s="3">
        <f t="shared" ref="J313:J320" si="238">H313*I313</f>
        <v>0</v>
      </c>
      <c r="K313" s="3">
        <f t="shared" ref="K313:K320" si="239">F313-H313</f>
        <v>3</v>
      </c>
      <c r="L313" s="13">
        <f t="shared" si="230"/>
        <v>426000</v>
      </c>
      <c r="M313" s="3">
        <v>1</v>
      </c>
      <c r="N313" s="13">
        <f t="shared" si="231"/>
        <v>142000</v>
      </c>
      <c r="O313" s="13">
        <v>135000</v>
      </c>
      <c r="P313" s="13"/>
      <c r="Q313" s="13"/>
      <c r="R313" s="13"/>
      <c r="S313" s="16"/>
      <c r="T313" s="17">
        <f t="shared" si="211"/>
        <v>0</v>
      </c>
      <c r="U313" s="44">
        <f t="shared" ref="U313:U314" si="240">M313-S313</f>
        <v>1</v>
      </c>
      <c r="V313" s="44">
        <f t="shared" si="232"/>
        <v>135000</v>
      </c>
      <c r="W313" s="44">
        <f t="shared" si="235"/>
        <v>135000</v>
      </c>
      <c r="X313" s="45" t="s">
        <v>583</v>
      </c>
      <c r="Y313" s="45" t="s">
        <v>584</v>
      </c>
      <c r="Z313" s="45" t="s">
        <v>585</v>
      </c>
    </row>
    <row r="314" spans="1:30" ht="99" customHeight="1" x14ac:dyDescent="0.3">
      <c r="A314" s="51">
        <v>310</v>
      </c>
      <c r="B314" s="59" t="s">
        <v>463</v>
      </c>
      <c r="C314" s="59" t="s">
        <v>464</v>
      </c>
      <c r="D314" s="80" t="s">
        <v>5</v>
      </c>
      <c r="E314" s="13">
        <v>142000</v>
      </c>
      <c r="F314" s="2">
        <v>2</v>
      </c>
      <c r="G314" s="6">
        <f t="shared" si="237"/>
        <v>284000</v>
      </c>
      <c r="H314" s="3"/>
      <c r="I314" s="15"/>
      <c r="J314" s="3">
        <f t="shared" si="238"/>
        <v>0</v>
      </c>
      <c r="K314" s="3">
        <f t="shared" si="239"/>
        <v>2</v>
      </c>
      <c r="L314" s="13">
        <f t="shared" si="230"/>
        <v>284000</v>
      </c>
      <c r="M314" s="3">
        <v>1</v>
      </c>
      <c r="N314" s="13">
        <f t="shared" si="231"/>
        <v>142000</v>
      </c>
      <c r="O314" s="13">
        <v>135000</v>
      </c>
      <c r="P314" s="13"/>
      <c r="Q314" s="13"/>
      <c r="R314" s="13"/>
      <c r="S314" s="16"/>
      <c r="T314" s="17">
        <f t="shared" si="211"/>
        <v>0</v>
      </c>
      <c r="U314" s="44">
        <f t="shared" si="240"/>
        <v>1</v>
      </c>
      <c r="V314" s="44">
        <f t="shared" si="232"/>
        <v>135000</v>
      </c>
      <c r="W314" s="44">
        <f t="shared" si="235"/>
        <v>135000</v>
      </c>
      <c r="X314" s="45" t="s">
        <v>583</v>
      </c>
      <c r="Y314" s="45" t="s">
        <v>584</v>
      </c>
      <c r="Z314" s="45" t="s">
        <v>585</v>
      </c>
    </row>
    <row r="315" spans="1:30" s="39" customFormat="1" ht="60.75" x14ac:dyDescent="0.25">
      <c r="A315" s="51">
        <v>311</v>
      </c>
      <c r="B315" s="84" t="s">
        <v>465</v>
      </c>
      <c r="C315" s="86"/>
      <c r="D315" s="81">
        <v>1</v>
      </c>
      <c r="E315" s="13"/>
      <c r="F315" s="2"/>
      <c r="G315" s="6">
        <f t="shared" si="237"/>
        <v>0</v>
      </c>
      <c r="H315" s="3"/>
      <c r="I315" s="15"/>
      <c r="J315" s="3">
        <f t="shared" si="238"/>
        <v>0</v>
      </c>
      <c r="K315" s="3">
        <f t="shared" si="239"/>
        <v>0</v>
      </c>
      <c r="L315" s="13">
        <f t="shared" ref="L315:L324" si="241">G315-J315</f>
        <v>0</v>
      </c>
      <c r="M315" s="3">
        <v>1</v>
      </c>
      <c r="N315" s="13">
        <f t="shared" ref="N315:N324" si="242">E315*M315</f>
        <v>0</v>
      </c>
      <c r="O315" s="13"/>
      <c r="P315" s="3"/>
      <c r="Q315" s="13"/>
      <c r="R315" s="13"/>
      <c r="S315" s="16">
        <v>1</v>
      </c>
      <c r="T315" s="17">
        <f t="shared" si="211"/>
        <v>0</v>
      </c>
      <c r="U315" s="36"/>
      <c r="V315" s="37"/>
      <c r="W315" s="37"/>
      <c r="X315" s="38"/>
      <c r="Y315" s="38"/>
      <c r="Z315" s="38"/>
      <c r="AA315" s="5"/>
      <c r="AB315" s="5"/>
      <c r="AC315" s="5"/>
      <c r="AD315" s="5"/>
    </row>
    <row r="316" spans="1:30" ht="99" customHeight="1" x14ac:dyDescent="0.3">
      <c r="A316" s="51">
        <v>312</v>
      </c>
      <c r="B316" s="59" t="s">
        <v>466</v>
      </c>
      <c r="C316" s="59" t="s">
        <v>467</v>
      </c>
      <c r="D316" s="80" t="s">
        <v>5</v>
      </c>
      <c r="E316" s="13">
        <v>40600</v>
      </c>
      <c r="F316" s="2">
        <v>3</v>
      </c>
      <c r="G316" s="6">
        <f t="shared" si="237"/>
        <v>121800</v>
      </c>
      <c r="H316" s="3"/>
      <c r="I316" s="15"/>
      <c r="J316" s="3">
        <f t="shared" si="238"/>
        <v>0</v>
      </c>
      <c r="K316" s="3">
        <f t="shared" si="239"/>
        <v>3</v>
      </c>
      <c r="L316" s="13">
        <f t="shared" si="241"/>
        <v>121800</v>
      </c>
      <c r="M316" s="3">
        <v>1</v>
      </c>
      <c r="N316" s="13">
        <f t="shared" si="242"/>
        <v>40600</v>
      </c>
      <c r="O316" s="13"/>
      <c r="P316" s="13"/>
      <c r="Q316" s="13"/>
      <c r="R316" s="13"/>
      <c r="S316" s="16"/>
      <c r="T316" s="17">
        <f t="shared" si="211"/>
        <v>0</v>
      </c>
      <c r="U316" s="44">
        <f t="shared" ref="U316:U318" si="243">M316-S316</f>
        <v>1</v>
      </c>
      <c r="V316" s="44">
        <f t="shared" si="232"/>
        <v>40600</v>
      </c>
      <c r="W316" s="44">
        <f>U316*E316</f>
        <v>40600</v>
      </c>
      <c r="X316" s="45" t="s">
        <v>583</v>
      </c>
      <c r="Y316" s="45" t="s">
        <v>584</v>
      </c>
      <c r="Z316" s="45" t="s">
        <v>585</v>
      </c>
    </row>
    <row r="317" spans="1:30" ht="99" customHeight="1" x14ac:dyDescent="0.3">
      <c r="A317" s="51">
        <v>313</v>
      </c>
      <c r="B317" s="59" t="s">
        <v>468</v>
      </c>
      <c r="C317" s="59" t="s">
        <v>469</v>
      </c>
      <c r="D317" s="80" t="s">
        <v>5</v>
      </c>
      <c r="E317" s="13">
        <v>40600</v>
      </c>
      <c r="F317" s="2">
        <v>3</v>
      </c>
      <c r="G317" s="6">
        <f t="shared" si="237"/>
        <v>121800</v>
      </c>
      <c r="H317" s="3"/>
      <c r="I317" s="15"/>
      <c r="J317" s="3">
        <f t="shared" si="238"/>
        <v>0</v>
      </c>
      <c r="K317" s="3">
        <f t="shared" si="239"/>
        <v>3</v>
      </c>
      <c r="L317" s="13">
        <f t="shared" si="241"/>
        <v>121800</v>
      </c>
      <c r="M317" s="3">
        <v>1</v>
      </c>
      <c r="N317" s="13">
        <f t="shared" si="242"/>
        <v>40600</v>
      </c>
      <c r="O317" s="13"/>
      <c r="P317" s="13"/>
      <c r="Q317" s="13"/>
      <c r="R317" s="13"/>
      <c r="S317" s="16"/>
      <c r="T317" s="17">
        <f t="shared" si="211"/>
        <v>0</v>
      </c>
      <c r="U317" s="44">
        <f t="shared" si="243"/>
        <v>1</v>
      </c>
      <c r="V317" s="44">
        <f t="shared" si="232"/>
        <v>40600</v>
      </c>
      <c r="W317" s="44">
        <f t="shared" ref="W317:W328" si="244">U317*E317</f>
        <v>40600</v>
      </c>
      <c r="X317" s="45" t="s">
        <v>583</v>
      </c>
      <c r="Y317" s="45" t="s">
        <v>584</v>
      </c>
      <c r="Z317" s="45" t="s">
        <v>585</v>
      </c>
    </row>
    <row r="318" spans="1:30" ht="99" customHeight="1" x14ac:dyDescent="0.3">
      <c r="A318" s="51">
        <v>314</v>
      </c>
      <c r="B318" s="59" t="s">
        <v>470</v>
      </c>
      <c r="C318" s="59" t="s">
        <v>471</v>
      </c>
      <c r="D318" s="80" t="s">
        <v>5</v>
      </c>
      <c r="E318" s="13">
        <v>21200</v>
      </c>
      <c r="F318" s="2">
        <v>3</v>
      </c>
      <c r="G318" s="6">
        <f t="shared" si="237"/>
        <v>63600</v>
      </c>
      <c r="H318" s="3"/>
      <c r="I318" s="15"/>
      <c r="J318" s="3">
        <f t="shared" si="238"/>
        <v>0</v>
      </c>
      <c r="K318" s="3">
        <f t="shared" si="239"/>
        <v>3</v>
      </c>
      <c r="L318" s="13">
        <f t="shared" si="241"/>
        <v>63600</v>
      </c>
      <c r="M318" s="3">
        <v>1</v>
      </c>
      <c r="N318" s="13">
        <f t="shared" si="242"/>
        <v>21200</v>
      </c>
      <c r="O318" s="13"/>
      <c r="P318" s="13"/>
      <c r="Q318" s="13"/>
      <c r="R318" s="13"/>
      <c r="S318" s="16"/>
      <c r="T318" s="17">
        <f t="shared" si="211"/>
        <v>0</v>
      </c>
      <c r="U318" s="44">
        <f t="shared" si="243"/>
        <v>1</v>
      </c>
      <c r="V318" s="44">
        <f t="shared" si="232"/>
        <v>21200</v>
      </c>
      <c r="W318" s="44">
        <f t="shared" si="244"/>
        <v>21200</v>
      </c>
      <c r="X318" s="45" t="s">
        <v>583</v>
      </c>
      <c r="Y318" s="45" t="s">
        <v>584</v>
      </c>
      <c r="Z318" s="45" t="s">
        <v>585</v>
      </c>
    </row>
    <row r="319" spans="1:30" ht="75" x14ac:dyDescent="0.3">
      <c r="A319" s="51">
        <v>315</v>
      </c>
      <c r="B319" s="59" t="s">
        <v>472</v>
      </c>
      <c r="C319" s="59" t="s">
        <v>472</v>
      </c>
      <c r="D319" s="80" t="s">
        <v>6</v>
      </c>
      <c r="E319" s="13"/>
      <c r="F319" s="2"/>
      <c r="G319" s="6"/>
      <c r="H319" s="3"/>
      <c r="I319" s="15"/>
      <c r="J319" s="3"/>
      <c r="K319" s="3"/>
      <c r="L319" s="13"/>
      <c r="M319" s="3"/>
      <c r="N319" s="13"/>
      <c r="O319" s="13"/>
      <c r="P319" s="13"/>
      <c r="Q319" s="13"/>
      <c r="R319" s="13"/>
      <c r="S319" s="3">
        <v>1</v>
      </c>
      <c r="T319" s="13">
        <f t="shared" si="211"/>
        <v>1296</v>
      </c>
      <c r="U319" s="44">
        <v>2</v>
      </c>
      <c r="V319" s="44">
        <v>1296</v>
      </c>
      <c r="W319" s="44">
        <v>2592</v>
      </c>
      <c r="X319" s="45" t="s">
        <v>583</v>
      </c>
      <c r="Y319" s="45" t="s">
        <v>584</v>
      </c>
      <c r="Z319" s="45" t="s">
        <v>585</v>
      </c>
    </row>
    <row r="320" spans="1:30" s="39" customFormat="1" ht="21" x14ac:dyDescent="0.25">
      <c r="A320" s="51">
        <v>316</v>
      </c>
      <c r="B320" s="106" t="s">
        <v>473</v>
      </c>
      <c r="C320" s="86"/>
      <c r="D320" s="81">
        <v>1</v>
      </c>
      <c r="E320" s="13"/>
      <c r="F320" s="2"/>
      <c r="G320" s="6">
        <f t="shared" si="237"/>
        <v>0</v>
      </c>
      <c r="H320" s="3"/>
      <c r="I320" s="15"/>
      <c r="J320" s="3">
        <f t="shared" si="238"/>
        <v>0</v>
      </c>
      <c r="K320" s="3">
        <f t="shared" si="239"/>
        <v>0</v>
      </c>
      <c r="L320" s="13">
        <f t="shared" si="241"/>
        <v>0</v>
      </c>
      <c r="M320" s="3">
        <v>1</v>
      </c>
      <c r="N320" s="13">
        <f t="shared" si="242"/>
        <v>0</v>
      </c>
      <c r="O320" s="13"/>
      <c r="P320" s="3"/>
      <c r="Q320" s="13"/>
      <c r="R320" s="13"/>
      <c r="S320" s="16">
        <v>1</v>
      </c>
      <c r="T320" s="17">
        <f t="shared" si="211"/>
        <v>0</v>
      </c>
      <c r="U320" s="36"/>
      <c r="V320" s="37"/>
      <c r="W320" s="37">
        <f t="shared" si="244"/>
        <v>0</v>
      </c>
      <c r="X320" s="38"/>
      <c r="Y320" s="38"/>
      <c r="Z320" s="38"/>
      <c r="AA320" s="5"/>
      <c r="AB320" s="5"/>
      <c r="AC320" s="5"/>
      <c r="AD320" s="5"/>
    </row>
    <row r="321" spans="1:30" s="49" customFormat="1" ht="99" customHeight="1" x14ac:dyDescent="0.3">
      <c r="A321" s="51">
        <v>317</v>
      </c>
      <c r="B321" s="59" t="s">
        <v>474</v>
      </c>
      <c r="C321" s="59" t="s">
        <v>475</v>
      </c>
      <c r="D321" s="80" t="s">
        <v>476</v>
      </c>
      <c r="E321" s="13">
        <v>1200</v>
      </c>
      <c r="F321" s="2">
        <v>5</v>
      </c>
      <c r="G321" s="6">
        <f t="shared" ref="G321:G342" si="245">E321*F321</f>
        <v>6000</v>
      </c>
      <c r="H321" s="3"/>
      <c r="I321" s="15"/>
      <c r="J321" s="3">
        <f t="shared" ref="J321:J341" si="246">H321*I321</f>
        <v>0</v>
      </c>
      <c r="K321" s="3">
        <f t="shared" ref="K321:K341" si="247">F321-H321</f>
        <v>5</v>
      </c>
      <c r="L321" s="13">
        <f t="shared" si="241"/>
        <v>6000</v>
      </c>
      <c r="M321" s="3">
        <v>3</v>
      </c>
      <c r="N321" s="13">
        <f t="shared" si="242"/>
        <v>3600</v>
      </c>
      <c r="O321" s="13"/>
      <c r="P321" s="13"/>
      <c r="Q321" s="13"/>
      <c r="R321" s="13"/>
      <c r="S321" s="16"/>
      <c r="T321" s="17">
        <f t="shared" si="211"/>
        <v>0</v>
      </c>
      <c r="U321" s="44">
        <f>M321-S321</f>
        <v>3</v>
      </c>
      <c r="V321" s="44">
        <f t="shared" si="232"/>
        <v>1200</v>
      </c>
      <c r="W321" s="44">
        <f t="shared" si="244"/>
        <v>3600</v>
      </c>
      <c r="X321" s="45" t="s">
        <v>583</v>
      </c>
      <c r="Y321" s="45" t="s">
        <v>584</v>
      </c>
      <c r="Z321" s="45" t="s">
        <v>585</v>
      </c>
      <c r="AA321" s="47"/>
      <c r="AB321" s="47"/>
      <c r="AC321" s="47"/>
      <c r="AD321" s="47"/>
    </row>
    <row r="322" spans="1:30" ht="99" customHeight="1" x14ac:dyDescent="0.3">
      <c r="A322" s="51">
        <v>318</v>
      </c>
      <c r="B322" s="59" t="s">
        <v>477</v>
      </c>
      <c r="C322" s="59" t="s">
        <v>478</v>
      </c>
      <c r="D322" s="80" t="s">
        <v>10</v>
      </c>
      <c r="E322" s="85">
        <v>797.36400000000015</v>
      </c>
      <c r="F322" s="2">
        <v>7</v>
      </c>
      <c r="G322" s="6">
        <f t="shared" si="245"/>
        <v>5581.5480000000007</v>
      </c>
      <c r="H322" s="3"/>
      <c r="I322" s="15"/>
      <c r="J322" s="3">
        <f t="shared" si="246"/>
        <v>0</v>
      </c>
      <c r="K322" s="3">
        <f t="shared" si="247"/>
        <v>7</v>
      </c>
      <c r="L322" s="13">
        <f t="shared" si="241"/>
        <v>5581.5480000000007</v>
      </c>
      <c r="M322" s="3">
        <v>2</v>
      </c>
      <c r="N322" s="13">
        <f t="shared" si="242"/>
        <v>1594.7280000000003</v>
      </c>
      <c r="O322" s="13"/>
      <c r="P322" s="13"/>
      <c r="Q322" s="13"/>
      <c r="R322" s="13"/>
      <c r="S322" s="16"/>
      <c r="T322" s="17">
        <f t="shared" si="211"/>
        <v>0</v>
      </c>
      <c r="U322" s="44">
        <f>M322-S322</f>
        <v>2</v>
      </c>
      <c r="V322" s="44">
        <f t="shared" si="232"/>
        <v>797.36400000000015</v>
      </c>
      <c r="W322" s="44">
        <f t="shared" si="244"/>
        <v>1594.7280000000003</v>
      </c>
      <c r="X322" s="45" t="s">
        <v>583</v>
      </c>
      <c r="Y322" s="45" t="s">
        <v>584</v>
      </c>
      <c r="Z322" s="45" t="s">
        <v>585</v>
      </c>
    </row>
    <row r="323" spans="1:30" ht="99" customHeight="1" x14ac:dyDescent="0.3">
      <c r="A323" s="51">
        <v>319</v>
      </c>
      <c r="B323" s="70" t="s">
        <v>479</v>
      </c>
      <c r="C323" s="70" t="s">
        <v>479</v>
      </c>
      <c r="D323" s="80" t="s">
        <v>7</v>
      </c>
      <c r="E323" s="85">
        <v>1502.2800000000002</v>
      </c>
      <c r="F323" s="2">
        <v>100</v>
      </c>
      <c r="G323" s="6">
        <f t="shared" si="245"/>
        <v>150228.00000000003</v>
      </c>
      <c r="H323" s="3"/>
      <c r="I323" s="15"/>
      <c r="J323" s="3">
        <f t="shared" si="246"/>
        <v>0</v>
      </c>
      <c r="K323" s="3">
        <f t="shared" si="247"/>
        <v>100</v>
      </c>
      <c r="L323" s="13">
        <f t="shared" si="241"/>
        <v>150228.00000000003</v>
      </c>
      <c r="M323" s="3">
        <f t="shared" ref="M323:M337" si="248">K323*30/100</f>
        <v>30</v>
      </c>
      <c r="N323" s="13">
        <f t="shared" si="242"/>
        <v>45068.400000000009</v>
      </c>
      <c r="O323" s="13"/>
      <c r="P323" s="13"/>
      <c r="Q323" s="13"/>
      <c r="R323" s="13"/>
      <c r="S323" s="16"/>
      <c r="T323" s="17">
        <f t="shared" si="211"/>
        <v>0</v>
      </c>
      <c r="U323" s="44">
        <f>M323-S323</f>
        <v>30</v>
      </c>
      <c r="V323" s="44">
        <f t="shared" si="232"/>
        <v>1502.2800000000002</v>
      </c>
      <c r="W323" s="44">
        <f t="shared" si="244"/>
        <v>45068.400000000009</v>
      </c>
      <c r="X323" s="45" t="s">
        <v>583</v>
      </c>
      <c r="Y323" s="45" t="s">
        <v>584</v>
      </c>
      <c r="Z323" s="45" t="s">
        <v>585</v>
      </c>
    </row>
    <row r="324" spans="1:30" s="39" customFormat="1" ht="21" x14ac:dyDescent="0.25">
      <c r="A324" s="51">
        <v>320</v>
      </c>
      <c r="B324" s="93" t="s">
        <v>480</v>
      </c>
      <c r="C324" s="86"/>
      <c r="D324" s="81">
        <v>1</v>
      </c>
      <c r="E324" s="83"/>
      <c r="F324" s="2"/>
      <c r="G324" s="6">
        <f t="shared" si="245"/>
        <v>0</v>
      </c>
      <c r="H324" s="3"/>
      <c r="I324" s="15"/>
      <c r="J324" s="3">
        <f t="shared" si="246"/>
        <v>0</v>
      </c>
      <c r="K324" s="3">
        <f t="shared" si="247"/>
        <v>0</v>
      </c>
      <c r="L324" s="13">
        <f t="shared" si="241"/>
        <v>0</v>
      </c>
      <c r="M324" s="3">
        <v>1</v>
      </c>
      <c r="N324" s="13">
        <f t="shared" si="242"/>
        <v>0</v>
      </c>
      <c r="O324" s="13"/>
      <c r="P324" s="3"/>
      <c r="Q324" s="13"/>
      <c r="R324" s="13"/>
      <c r="S324" s="16">
        <v>1</v>
      </c>
      <c r="T324" s="17">
        <f t="shared" ref="T324:T388" si="249">V324*S324</f>
        <v>0</v>
      </c>
      <c r="U324" s="36"/>
      <c r="V324" s="37"/>
      <c r="W324" s="37">
        <f t="shared" si="244"/>
        <v>0</v>
      </c>
      <c r="X324" s="38"/>
      <c r="Y324" s="38"/>
      <c r="Z324" s="38"/>
      <c r="AA324" s="5"/>
      <c r="AB324" s="5"/>
      <c r="AC324" s="5"/>
      <c r="AD324" s="5"/>
    </row>
    <row r="325" spans="1:30" ht="99" customHeight="1" x14ac:dyDescent="0.3">
      <c r="A325" s="51">
        <v>321</v>
      </c>
      <c r="B325" s="59" t="s">
        <v>481</v>
      </c>
      <c r="C325" s="59" t="s">
        <v>482</v>
      </c>
      <c r="D325" s="80" t="s">
        <v>7</v>
      </c>
      <c r="E325" s="13">
        <v>304000</v>
      </c>
      <c r="F325" s="2">
        <v>0.1</v>
      </c>
      <c r="G325" s="6">
        <f t="shared" si="245"/>
        <v>30400</v>
      </c>
      <c r="H325" s="3"/>
      <c r="I325" s="15"/>
      <c r="J325" s="3">
        <f t="shared" si="246"/>
        <v>0</v>
      </c>
      <c r="K325" s="3">
        <f t="shared" si="247"/>
        <v>0.1</v>
      </c>
      <c r="L325" s="13">
        <f t="shared" ref="L325:L345" si="250">G325-J325</f>
        <v>30400</v>
      </c>
      <c r="M325" s="3">
        <v>0.1</v>
      </c>
      <c r="N325" s="13">
        <f t="shared" ref="N325:N331" si="251">E325*M325</f>
        <v>30400</v>
      </c>
      <c r="O325" s="13"/>
      <c r="P325" s="13"/>
      <c r="Q325" s="13"/>
      <c r="R325" s="13"/>
      <c r="S325" s="16"/>
      <c r="T325" s="17">
        <f t="shared" si="249"/>
        <v>0</v>
      </c>
      <c r="U325" s="44">
        <f>M325-S325</f>
        <v>0.1</v>
      </c>
      <c r="V325" s="44">
        <f t="shared" si="232"/>
        <v>304000</v>
      </c>
      <c r="W325" s="44">
        <f t="shared" si="244"/>
        <v>30400</v>
      </c>
      <c r="X325" s="45" t="s">
        <v>583</v>
      </c>
      <c r="Y325" s="45" t="s">
        <v>584</v>
      </c>
      <c r="Z325" s="45" t="s">
        <v>585</v>
      </c>
    </row>
    <row r="326" spans="1:30" ht="99" customHeight="1" x14ac:dyDescent="0.3">
      <c r="A326" s="51">
        <v>322</v>
      </c>
      <c r="B326" s="59" t="s">
        <v>483</v>
      </c>
      <c r="C326" s="59" t="s">
        <v>483</v>
      </c>
      <c r="D326" s="80" t="s">
        <v>13</v>
      </c>
      <c r="E326" s="83">
        <v>7800</v>
      </c>
      <c r="F326" s="2">
        <v>1</v>
      </c>
      <c r="G326" s="6">
        <f t="shared" si="245"/>
        <v>7800</v>
      </c>
      <c r="H326" s="3"/>
      <c r="I326" s="15"/>
      <c r="J326" s="3">
        <f t="shared" si="246"/>
        <v>0</v>
      </c>
      <c r="K326" s="3">
        <f t="shared" si="247"/>
        <v>1</v>
      </c>
      <c r="L326" s="13">
        <f t="shared" si="250"/>
        <v>7800</v>
      </c>
      <c r="M326" s="3">
        <v>1</v>
      </c>
      <c r="N326" s="13">
        <f t="shared" si="251"/>
        <v>7800</v>
      </c>
      <c r="O326" s="13"/>
      <c r="P326" s="13"/>
      <c r="Q326" s="13"/>
      <c r="R326" s="13"/>
      <c r="S326" s="16"/>
      <c r="T326" s="17">
        <f t="shared" si="249"/>
        <v>0</v>
      </c>
      <c r="U326" s="44">
        <f>M326-S326</f>
        <v>1</v>
      </c>
      <c r="V326" s="44">
        <f t="shared" si="232"/>
        <v>7800</v>
      </c>
      <c r="W326" s="44">
        <f t="shared" si="244"/>
        <v>7800</v>
      </c>
      <c r="X326" s="45" t="s">
        <v>583</v>
      </c>
      <c r="Y326" s="45" t="s">
        <v>584</v>
      </c>
      <c r="Z326" s="45" t="s">
        <v>585</v>
      </c>
    </row>
    <row r="327" spans="1:30" ht="99" customHeight="1" x14ac:dyDescent="0.3">
      <c r="A327" s="51">
        <v>323</v>
      </c>
      <c r="B327" s="59" t="s">
        <v>484</v>
      </c>
      <c r="C327" s="59" t="s">
        <v>485</v>
      </c>
      <c r="D327" s="80" t="s">
        <v>7</v>
      </c>
      <c r="E327" s="85">
        <v>75114</v>
      </c>
      <c r="F327" s="2">
        <v>0.1</v>
      </c>
      <c r="G327" s="6">
        <f t="shared" si="245"/>
        <v>7511.4000000000005</v>
      </c>
      <c r="H327" s="3"/>
      <c r="I327" s="15"/>
      <c r="J327" s="3">
        <f t="shared" si="246"/>
        <v>0</v>
      </c>
      <c r="K327" s="3">
        <f t="shared" si="247"/>
        <v>0.1</v>
      </c>
      <c r="L327" s="13">
        <f t="shared" si="250"/>
        <v>7511.4000000000005</v>
      </c>
      <c r="M327" s="3">
        <f t="shared" si="248"/>
        <v>0.03</v>
      </c>
      <c r="N327" s="13">
        <f t="shared" si="251"/>
        <v>2253.42</v>
      </c>
      <c r="O327" s="13"/>
      <c r="P327" s="13"/>
      <c r="Q327" s="13"/>
      <c r="R327" s="13"/>
      <c r="S327" s="16"/>
      <c r="T327" s="17">
        <f t="shared" si="249"/>
        <v>0</v>
      </c>
      <c r="U327" s="44">
        <f>M327-S327</f>
        <v>0.03</v>
      </c>
      <c r="V327" s="44">
        <f t="shared" si="232"/>
        <v>75114</v>
      </c>
      <c r="W327" s="44">
        <f t="shared" si="244"/>
        <v>2253.42</v>
      </c>
      <c r="X327" s="45" t="s">
        <v>583</v>
      </c>
      <c r="Y327" s="45" t="s">
        <v>584</v>
      </c>
      <c r="Z327" s="45" t="s">
        <v>585</v>
      </c>
    </row>
    <row r="328" spans="1:30" s="39" customFormat="1" ht="16.5" customHeight="1" x14ac:dyDescent="0.25">
      <c r="A328" s="51">
        <v>324</v>
      </c>
      <c r="B328" s="106" t="s">
        <v>486</v>
      </c>
      <c r="C328" s="106"/>
      <c r="D328" s="81">
        <v>1</v>
      </c>
      <c r="E328" s="13"/>
      <c r="F328" s="2"/>
      <c r="G328" s="6">
        <f t="shared" si="245"/>
        <v>0</v>
      </c>
      <c r="H328" s="3"/>
      <c r="I328" s="15"/>
      <c r="J328" s="3">
        <f t="shared" si="246"/>
        <v>0</v>
      </c>
      <c r="K328" s="3">
        <f t="shared" si="247"/>
        <v>0</v>
      </c>
      <c r="L328" s="13">
        <f t="shared" si="250"/>
        <v>0</v>
      </c>
      <c r="M328" s="3">
        <v>1</v>
      </c>
      <c r="N328" s="13">
        <f t="shared" si="251"/>
        <v>0</v>
      </c>
      <c r="O328" s="13"/>
      <c r="P328" s="3"/>
      <c r="Q328" s="13"/>
      <c r="R328" s="13"/>
      <c r="S328" s="16">
        <v>1</v>
      </c>
      <c r="T328" s="17">
        <f t="shared" si="249"/>
        <v>0</v>
      </c>
      <c r="U328" s="36"/>
      <c r="V328" s="37"/>
      <c r="W328" s="37">
        <f t="shared" si="244"/>
        <v>0</v>
      </c>
      <c r="X328" s="38"/>
      <c r="Y328" s="38"/>
      <c r="Z328" s="38"/>
      <c r="AA328" s="5"/>
      <c r="AB328" s="5"/>
      <c r="AC328" s="5"/>
      <c r="AD328" s="5"/>
    </row>
    <row r="329" spans="1:30" ht="75" x14ac:dyDescent="0.3">
      <c r="A329" s="51">
        <v>325</v>
      </c>
      <c r="B329" s="59" t="s">
        <v>487</v>
      </c>
      <c r="C329" s="57" t="s">
        <v>488</v>
      </c>
      <c r="D329" s="80" t="s">
        <v>489</v>
      </c>
      <c r="E329" s="34">
        <v>3400</v>
      </c>
      <c r="F329" s="30">
        <v>25</v>
      </c>
      <c r="G329" s="31">
        <f t="shared" si="245"/>
        <v>85000</v>
      </c>
      <c r="H329" s="32"/>
      <c r="I329" s="33"/>
      <c r="J329" s="32">
        <f t="shared" si="246"/>
        <v>0</v>
      </c>
      <c r="K329" s="32">
        <f t="shared" si="247"/>
        <v>25</v>
      </c>
      <c r="L329" s="34">
        <f t="shared" si="250"/>
        <v>85000</v>
      </c>
      <c r="M329" s="32">
        <v>8</v>
      </c>
      <c r="N329" s="34">
        <f t="shared" si="251"/>
        <v>27200</v>
      </c>
      <c r="O329" s="34">
        <v>3000</v>
      </c>
      <c r="P329" s="34"/>
      <c r="Q329" s="34"/>
      <c r="R329" s="34"/>
      <c r="S329" s="32">
        <v>3</v>
      </c>
      <c r="T329" s="34">
        <f t="shared" si="249"/>
        <v>9000</v>
      </c>
      <c r="U329" s="44">
        <f t="shared" ref="U329:U331" si="252">M329-S329</f>
        <v>5</v>
      </c>
      <c r="V329" s="44">
        <f t="shared" si="232"/>
        <v>3000</v>
      </c>
      <c r="W329" s="44">
        <f t="shared" si="235"/>
        <v>15000</v>
      </c>
      <c r="X329" s="45" t="s">
        <v>583</v>
      </c>
      <c r="Y329" s="45" t="s">
        <v>584</v>
      </c>
      <c r="Z329" s="45" t="s">
        <v>585</v>
      </c>
    </row>
    <row r="330" spans="1:30" s="49" customFormat="1" ht="99" customHeight="1" x14ac:dyDescent="0.3">
      <c r="A330" s="51">
        <v>326</v>
      </c>
      <c r="B330" s="59" t="s">
        <v>490</v>
      </c>
      <c r="C330" s="57" t="s">
        <v>490</v>
      </c>
      <c r="D330" s="80" t="s">
        <v>10</v>
      </c>
      <c r="E330" s="85">
        <v>2449.8719999999998</v>
      </c>
      <c r="F330" s="2">
        <v>8</v>
      </c>
      <c r="G330" s="6">
        <f t="shared" si="245"/>
        <v>19598.975999999999</v>
      </c>
      <c r="H330" s="3"/>
      <c r="I330" s="15"/>
      <c r="J330" s="3">
        <f t="shared" si="246"/>
        <v>0</v>
      </c>
      <c r="K330" s="3">
        <f t="shared" si="247"/>
        <v>8</v>
      </c>
      <c r="L330" s="13">
        <f t="shared" si="250"/>
        <v>19598.975999999999</v>
      </c>
      <c r="M330" s="3">
        <v>3</v>
      </c>
      <c r="N330" s="13">
        <f t="shared" si="251"/>
        <v>7349.616</v>
      </c>
      <c r="O330" s="13"/>
      <c r="P330" s="13"/>
      <c r="Q330" s="13"/>
      <c r="R330" s="13"/>
      <c r="S330" s="16"/>
      <c r="T330" s="17">
        <f t="shared" si="249"/>
        <v>0</v>
      </c>
      <c r="U330" s="44">
        <f t="shared" si="252"/>
        <v>3</v>
      </c>
      <c r="V330" s="44">
        <f t="shared" si="232"/>
        <v>2449.8719999999998</v>
      </c>
      <c r="W330" s="44">
        <f t="shared" ref="W330:W331" si="253">U330*E330</f>
        <v>7349.616</v>
      </c>
      <c r="X330" s="45" t="s">
        <v>583</v>
      </c>
      <c r="Y330" s="45" t="s">
        <v>584</v>
      </c>
      <c r="Z330" s="45" t="s">
        <v>585</v>
      </c>
      <c r="AA330" s="47"/>
      <c r="AB330" s="47"/>
      <c r="AC330" s="47"/>
      <c r="AD330" s="47"/>
    </row>
    <row r="331" spans="1:30" ht="99" customHeight="1" x14ac:dyDescent="0.3">
      <c r="A331" s="51">
        <v>327</v>
      </c>
      <c r="B331" s="59" t="s">
        <v>491</v>
      </c>
      <c r="C331" s="57" t="s">
        <v>491</v>
      </c>
      <c r="D331" s="80" t="s">
        <v>7</v>
      </c>
      <c r="E331" s="85">
        <v>49113</v>
      </c>
      <c r="F331" s="2">
        <v>0.5</v>
      </c>
      <c r="G331" s="6">
        <f t="shared" si="245"/>
        <v>24556.5</v>
      </c>
      <c r="H331" s="3"/>
      <c r="I331" s="15"/>
      <c r="J331" s="3">
        <f t="shared" si="246"/>
        <v>0</v>
      </c>
      <c r="K331" s="3">
        <f t="shared" si="247"/>
        <v>0.5</v>
      </c>
      <c r="L331" s="13">
        <f t="shared" si="250"/>
        <v>24556.5</v>
      </c>
      <c r="M331" s="3">
        <v>0.5</v>
      </c>
      <c r="N331" s="13">
        <f t="shared" si="251"/>
        <v>24556.5</v>
      </c>
      <c r="O331" s="13"/>
      <c r="P331" s="13"/>
      <c r="Q331" s="13"/>
      <c r="R331" s="13"/>
      <c r="S331" s="16"/>
      <c r="T331" s="17">
        <f t="shared" si="249"/>
        <v>0</v>
      </c>
      <c r="U331" s="44">
        <f t="shared" si="252"/>
        <v>0.5</v>
      </c>
      <c r="V331" s="44">
        <f t="shared" si="232"/>
        <v>49113</v>
      </c>
      <c r="W331" s="44">
        <f t="shared" si="253"/>
        <v>24556.5</v>
      </c>
      <c r="X331" s="45" t="s">
        <v>583</v>
      </c>
      <c r="Y331" s="45" t="s">
        <v>584</v>
      </c>
      <c r="Z331" s="45" t="s">
        <v>585</v>
      </c>
    </row>
    <row r="332" spans="1:30" ht="99" customHeight="1" x14ac:dyDescent="0.3">
      <c r="A332" s="51">
        <v>328</v>
      </c>
      <c r="B332" s="59" t="s">
        <v>492</v>
      </c>
      <c r="C332" s="57" t="s">
        <v>493</v>
      </c>
      <c r="D332" s="80" t="s">
        <v>211</v>
      </c>
      <c r="E332" s="13">
        <v>4000</v>
      </c>
      <c r="F332" s="2">
        <v>2</v>
      </c>
      <c r="G332" s="6">
        <f t="shared" si="245"/>
        <v>8000</v>
      </c>
      <c r="H332" s="3"/>
      <c r="I332" s="15"/>
      <c r="J332" s="3">
        <f t="shared" si="246"/>
        <v>0</v>
      </c>
      <c r="K332" s="3">
        <f t="shared" si="247"/>
        <v>2</v>
      </c>
      <c r="L332" s="13">
        <f t="shared" si="250"/>
        <v>8000</v>
      </c>
      <c r="M332" s="3">
        <v>1</v>
      </c>
      <c r="N332" s="13">
        <v>4000</v>
      </c>
      <c r="O332" s="13">
        <v>3000</v>
      </c>
      <c r="P332" s="13"/>
      <c r="Q332" s="13"/>
      <c r="R332" s="13"/>
      <c r="S332" s="16"/>
      <c r="T332" s="17">
        <f t="shared" si="249"/>
        <v>0</v>
      </c>
      <c r="U332" s="44">
        <f>M332-S332</f>
        <v>1</v>
      </c>
      <c r="V332" s="44">
        <f t="shared" si="232"/>
        <v>3000</v>
      </c>
      <c r="W332" s="44">
        <f t="shared" si="235"/>
        <v>3000</v>
      </c>
      <c r="X332" s="45" t="s">
        <v>583</v>
      </c>
      <c r="Y332" s="45" t="s">
        <v>584</v>
      </c>
      <c r="Z332" s="45" t="s">
        <v>585</v>
      </c>
    </row>
    <row r="333" spans="1:30" ht="87" customHeight="1" x14ac:dyDescent="0.3">
      <c r="A333" s="51">
        <v>329</v>
      </c>
      <c r="B333" s="59" t="s">
        <v>494</v>
      </c>
      <c r="C333" s="57" t="s">
        <v>495</v>
      </c>
      <c r="D333" s="80"/>
      <c r="E333" s="34"/>
      <c r="F333" s="30"/>
      <c r="G333" s="31"/>
      <c r="H333" s="32"/>
      <c r="I333" s="33"/>
      <c r="J333" s="32"/>
      <c r="K333" s="32"/>
      <c r="L333" s="34"/>
      <c r="M333" s="32"/>
      <c r="N333" s="34"/>
      <c r="O333" s="34"/>
      <c r="P333" s="34"/>
      <c r="Q333" s="34"/>
      <c r="R333" s="34"/>
      <c r="S333" s="32">
        <v>2</v>
      </c>
      <c r="T333" s="34">
        <f t="shared" si="249"/>
        <v>5000</v>
      </c>
      <c r="U333" s="44">
        <v>3</v>
      </c>
      <c r="V333" s="44">
        <v>2500</v>
      </c>
      <c r="W333" s="44">
        <f>V333*U333</f>
        <v>7500</v>
      </c>
      <c r="X333" s="45" t="s">
        <v>583</v>
      </c>
      <c r="Y333" s="45" t="s">
        <v>584</v>
      </c>
      <c r="Z333" s="45" t="s">
        <v>585</v>
      </c>
    </row>
    <row r="334" spans="1:30" ht="99" customHeight="1" x14ac:dyDescent="0.3">
      <c r="A334" s="51">
        <v>330</v>
      </c>
      <c r="B334" s="59" t="s">
        <v>496</v>
      </c>
      <c r="C334" s="57" t="s">
        <v>497</v>
      </c>
      <c r="D334" s="80" t="s">
        <v>5</v>
      </c>
      <c r="E334" s="13">
        <v>6400</v>
      </c>
      <c r="F334" s="2">
        <v>2</v>
      </c>
      <c r="G334" s="6">
        <f t="shared" si="245"/>
        <v>12800</v>
      </c>
      <c r="H334" s="3"/>
      <c r="I334" s="15"/>
      <c r="J334" s="3">
        <f t="shared" si="246"/>
        <v>0</v>
      </c>
      <c r="K334" s="3">
        <f t="shared" si="247"/>
        <v>2</v>
      </c>
      <c r="L334" s="13">
        <f t="shared" si="250"/>
        <v>12800</v>
      </c>
      <c r="M334" s="3">
        <v>1</v>
      </c>
      <c r="N334" s="13">
        <f t="shared" ref="N334:N347" si="254">E334*M334</f>
        <v>6400</v>
      </c>
      <c r="O334" s="13">
        <v>4500</v>
      </c>
      <c r="P334" s="13"/>
      <c r="Q334" s="13"/>
      <c r="R334" s="13"/>
      <c r="S334" s="16"/>
      <c r="T334" s="17">
        <f t="shared" si="249"/>
        <v>0</v>
      </c>
      <c r="U334" s="44">
        <f t="shared" ref="U334:U336" si="255">M334-S334</f>
        <v>1</v>
      </c>
      <c r="V334" s="44">
        <f t="shared" si="232"/>
        <v>4500</v>
      </c>
      <c r="W334" s="44">
        <f t="shared" si="235"/>
        <v>4500</v>
      </c>
      <c r="X334" s="45" t="s">
        <v>583</v>
      </c>
      <c r="Y334" s="45" t="s">
        <v>584</v>
      </c>
      <c r="Z334" s="45" t="s">
        <v>585</v>
      </c>
    </row>
    <row r="335" spans="1:30" ht="31.5" customHeight="1" x14ac:dyDescent="0.3">
      <c r="A335" s="51">
        <v>331</v>
      </c>
      <c r="B335" s="59" t="s">
        <v>498</v>
      </c>
      <c r="C335" s="62" t="s">
        <v>606</v>
      </c>
      <c r="D335" s="80" t="s">
        <v>489</v>
      </c>
      <c r="E335" s="83">
        <v>15046</v>
      </c>
      <c r="F335" s="2">
        <v>1</v>
      </c>
      <c r="G335" s="6">
        <f t="shared" si="245"/>
        <v>15046</v>
      </c>
      <c r="H335" s="3"/>
      <c r="I335" s="15"/>
      <c r="J335" s="3">
        <f t="shared" si="246"/>
        <v>0</v>
      </c>
      <c r="K335" s="3">
        <f t="shared" si="247"/>
        <v>1</v>
      </c>
      <c r="L335" s="13">
        <f t="shared" si="250"/>
        <v>15046</v>
      </c>
      <c r="M335" s="3">
        <v>1</v>
      </c>
      <c r="N335" s="13">
        <f t="shared" si="254"/>
        <v>15046</v>
      </c>
      <c r="O335" s="13"/>
      <c r="P335" s="13"/>
      <c r="Q335" s="13"/>
      <c r="R335" s="13"/>
      <c r="S335" s="16"/>
      <c r="T335" s="17">
        <f t="shared" si="249"/>
        <v>0</v>
      </c>
      <c r="U335" s="44">
        <f t="shared" si="255"/>
        <v>1</v>
      </c>
      <c r="V335" s="44">
        <f t="shared" si="232"/>
        <v>15046</v>
      </c>
      <c r="W335" s="44">
        <f t="shared" ref="W335:W370" si="256">U335*E335</f>
        <v>15046</v>
      </c>
      <c r="X335" s="45" t="s">
        <v>583</v>
      </c>
      <c r="Y335" s="45" t="s">
        <v>584</v>
      </c>
      <c r="Z335" s="45" t="s">
        <v>585</v>
      </c>
    </row>
    <row r="336" spans="1:30" ht="99" customHeight="1" x14ac:dyDescent="0.3">
      <c r="A336" s="51">
        <v>332</v>
      </c>
      <c r="B336" s="59" t="s">
        <v>499</v>
      </c>
      <c r="C336" s="71" t="s">
        <v>500</v>
      </c>
      <c r="D336" s="80" t="s">
        <v>81</v>
      </c>
      <c r="E336" s="13">
        <v>1620</v>
      </c>
      <c r="F336" s="2">
        <v>3</v>
      </c>
      <c r="G336" s="6">
        <f t="shared" si="245"/>
        <v>4860</v>
      </c>
      <c r="H336" s="3"/>
      <c r="I336" s="15"/>
      <c r="J336" s="3">
        <f t="shared" si="246"/>
        <v>0</v>
      </c>
      <c r="K336" s="3">
        <f t="shared" si="247"/>
        <v>3</v>
      </c>
      <c r="L336" s="13">
        <f t="shared" si="250"/>
        <v>4860</v>
      </c>
      <c r="M336" s="3">
        <v>1</v>
      </c>
      <c r="N336" s="13">
        <f t="shared" si="254"/>
        <v>1620</v>
      </c>
      <c r="O336" s="13"/>
      <c r="P336" s="13"/>
      <c r="Q336" s="13"/>
      <c r="R336" s="13"/>
      <c r="S336" s="16"/>
      <c r="T336" s="17">
        <f t="shared" si="249"/>
        <v>0</v>
      </c>
      <c r="U336" s="44">
        <f t="shared" si="255"/>
        <v>1</v>
      </c>
      <c r="V336" s="44">
        <f t="shared" si="232"/>
        <v>1620</v>
      </c>
      <c r="W336" s="44">
        <f t="shared" si="256"/>
        <v>1620</v>
      </c>
      <c r="X336" s="45" t="s">
        <v>583</v>
      </c>
      <c r="Y336" s="45" t="s">
        <v>584</v>
      </c>
      <c r="Z336" s="45" t="s">
        <v>585</v>
      </c>
    </row>
    <row r="337" spans="1:30" ht="99" customHeight="1" x14ac:dyDescent="0.3">
      <c r="A337" s="51">
        <v>333</v>
      </c>
      <c r="B337" s="59" t="s">
        <v>501</v>
      </c>
      <c r="C337" s="57" t="s">
        <v>501</v>
      </c>
      <c r="D337" s="80" t="s">
        <v>4</v>
      </c>
      <c r="E337" s="13">
        <v>1720</v>
      </c>
      <c r="F337" s="2">
        <v>50</v>
      </c>
      <c r="G337" s="6">
        <f t="shared" si="245"/>
        <v>86000</v>
      </c>
      <c r="H337" s="3"/>
      <c r="I337" s="15"/>
      <c r="J337" s="3">
        <f t="shared" si="246"/>
        <v>0</v>
      </c>
      <c r="K337" s="3">
        <f t="shared" si="247"/>
        <v>50</v>
      </c>
      <c r="L337" s="13">
        <f t="shared" si="250"/>
        <v>86000</v>
      </c>
      <c r="M337" s="3">
        <f t="shared" si="248"/>
        <v>15</v>
      </c>
      <c r="N337" s="13">
        <f t="shared" si="254"/>
        <v>25800</v>
      </c>
      <c r="O337" s="13"/>
      <c r="P337" s="13"/>
      <c r="Q337" s="13"/>
      <c r="R337" s="13"/>
      <c r="S337" s="16"/>
      <c r="T337" s="17">
        <f t="shared" si="249"/>
        <v>0</v>
      </c>
      <c r="U337" s="44">
        <f>M337-S337</f>
        <v>15</v>
      </c>
      <c r="V337" s="44">
        <f t="shared" si="232"/>
        <v>1720</v>
      </c>
      <c r="W337" s="44">
        <f t="shared" si="256"/>
        <v>25800</v>
      </c>
      <c r="X337" s="45" t="s">
        <v>583</v>
      </c>
      <c r="Y337" s="45" t="s">
        <v>584</v>
      </c>
      <c r="Z337" s="45" t="s">
        <v>585</v>
      </c>
    </row>
    <row r="338" spans="1:30" ht="99" customHeight="1" x14ac:dyDescent="0.3">
      <c r="A338" s="51">
        <v>334</v>
      </c>
      <c r="B338" s="59" t="s">
        <v>502</v>
      </c>
      <c r="C338" s="57" t="s">
        <v>502</v>
      </c>
      <c r="D338" s="80" t="s">
        <v>7</v>
      </c>
      <c r="E338" s="13">
        <v>8000</v>
      </c>
      <c r="F338" s="2">
        <v>0.1</v>
      </c>
      <c r="G338" s="6">
        <f t="shared" si="245"/>
        <v>800</v>
      </c>
      <c r="H338" s="3"/>
      <c r="I338" s="15"/>
      <c r="J338" s="3">
        <f t="shared" si="246"/>
        <v>0</v>
      </c>
      <c r="K338" s="3">
        <f t="shared" si="247"/>
        <v>0.1</v>
      </c>
      <c r="L338" s="13">
        <f t="shared" si="250"/>
        <v>800</v>
      </c>
      <c r="M338" s="3">
        <v>0.1</v>
      </c>
      <c r="N338" s="13">
        <f t="shared" si="254"/>
        <v>800</v>
      </c>
      <c r="O338" s="13"/>
      <c r="P338" s="13"/>
      <c r="Q338" s="13"/>
      <c r="R338" s="13"/>
      <c r="S338" s="16"/>
      <c r="T338" s="17">
        <f t="shared" si="249"/>
        <v>0</v>
      </c>
      <c r="U338" s="44">
        <f>M338-S338</f>
        <v>0.1</v>
      </c>
      <c r="V338" s="44">
        <f t="shared" si="232"/>
        <v>8000</v>
      </c>
      <c r="W338" s="44">
        <f t="shared" si="256"/>
        <v>800</v>
      </c>
      <c r="X338" s="45" t="s">
        <v>583</v>
      </c>
      <c r="Y338" s="45" t="s">
        <v>584</v>
      </c>
      <c r="Z338" s="45" t="s">
        <v>585</v>
      </c>
    </row>
    <row r="339" spans="1:30" ht="99" customHeight="1" x14ac:dyDescent="0.3">
      <c r="A339" s="51">
        <v>335</v>
      </c>
      <c r="B339" s="59" t="s">
        <v>503</v>
      </c>
      <c r="C339" s="57" t="s">
        <v>503</v>
      </c>
      <c r="D339" s="80" t="s">
        <v>7</v>
      </c>
      <c r="E339" s="13">
        <v>2800</v>
      </c>
      <c r="F339" s="2">
        <v>0.1</v>
      </c>
      <c r="G339" s="6">
        <f t="shared" si="245"/>
        <v>280</v>
      </c>
      <c r="H339" s="3"/>
      <c r="I339" s="15"/>
      <c r="J339" s="3">
        <f t="shared" si="246"/>
        <v>0</v>
      </c>
      <c r="K339" s="3">
        <f t="shared" si="247"/>
        <v>0.1</v>
      </c>
      <c r="L339" s="13">
        <f t="shared" si="250"/>
        <v>280</v>
      </c>
      <c r="M339" s="3">
        <v>0.1</v>
      </c>
      <c r="N339" s="13">
        <f t="shared" si="254"/>
        <v>280</v>
      </c>
      <c r="O339" s="13"/>
      <c r="P339" s="13"/>
      <c r="Q339" s="13"/>
      <c r="R339" s="13"/>
      <c r="S339" s="16"/>
      <c r="T339" s="17">
        <f t="shared" si="249"/>
        <v>0</v>
      </c>
      <c r="U339" s="44">
        <f t="shared" ref="U339:U340" si="257">M339-S339</f>
        <v>0.1</v>
      </c>
      <c r="V339" s="44">
        <f t="shared" si="232"/>
        <v>2800</v>
      </c>
      <c r="W339" s="44">
        <f t="shared" si="256"/>
        <v>280</v>
      </c>
      <c r="X339" s="45" t="s">
        <v>583</v>
      </c>
      <c r="Y339" s="45" t="s">
        <v>584</v>
      </c>
      <c r="Z339" s="45" t="s">
        <v>585</v>
      </c>
    </row>
    <row r="340" spans="1:30" ht="99" customHeight="1" x14ac:dyDescent="0.3">
      <c r="A340" s="51">
        <v>336</v>
      </c>
      <c r="B340" s="59" t="s">
        <v>504</v>
      </c>
      <c r="C340" s="57" t="s">
        <v>504</v>
      </c>
      <c r="D340" s="80" t="s">
        <v>7</v>
      </c>
      <c r="E340" s="13">
        <v>2900</v>
      </c>
      <c r="F340" s="2">
        <v>1</v>
      </c>
      <c r="G340" s="6">
        <f t="shared" si="245"/>
        <v>2900</v>
      </c>
      <c r="H340" s="3"/>
      <c r="I340" s="15"/>
      <c r="J340" s="3">
        <f t="shared" si="246"/>
        <v>0</v>
      </c>
      <c r="K340" s="3">
        <f t="shared" si="247"/>
        <v>1</v>
      </c>
      <c r="L340" s="13">
        <f t="shared" si="250"/>
        <v>2900</v>
      </c>
      <c r="M340" s="3">
        <v>1</v>
      </c>
      <c r="N340" s="13">
        <f t="shared" si="254"/>
        <v>2900</v>
      </c>
      <c r="O340" s="13"/>
      <c r="P340" s="13"/>
      <c r="Q340" s="13"/>
      <c r="R340" s="13"/>
      <c r="S340" s="16"/>
      <c r="T340" s="17">
        <f t="shared" si="249"/>
        <v>0</v>
      </c>
      <c r="U340" s="44">
        <f t="shared" si="257"/>
        <v>1</v>
      </c>
      <c r="V340" s="44">
        <f t="shared" si="232"/>
        <v>2900</v>
      </c>
      <c r="W340" s="44">
        <f t="shared" si="256"/>
        <v>2900</v>
      </c>
      <c r="X340" s="45" t="s">
        <v>583</v>
      </c>
      <c r="Y340" s="45" t="s">
        <v>584</v>
      </c>
      <c r="Z340" s="45" t="s">
        <v>585</v>
      </c>
    </row>
    <row r="341" spans="1:30" ht="99" customHeight="1" x14ac:dyDescent="0.3">
      <c r="A341" s="51">
        <v>337</v>
      </c>
      <c r="B341" s="59" t="s">
        <v>505</v>
      </c>
      <c r="C341" s="57" t="s">
        <v>506</v>
      </c>
      <c r="D341" s="80" t="s">
        <v>7</v>
      </c>
      <c r="E341" s="13">
        <v>60000</v>
      </c>
      <c r="F341" s="2">
        <v>0.3</v>
      </c>
      <c r="G341" s="6">
        <f t="shared" si="245"/>
        <v>18000</v>
      </c>
      <c r="H341" s="3"/>
      <c r="I341" s="15"/>
      <c r="J341" s="3">
        <f t="shared" si="246"/>
        <v>0</v>
      </c>
      <c r="K341" s="3">
        <f t="shared" si="247"/>
        <v>0.3</v>
      </c>
      <c r="L341" s="13">
        <f t="shared" si="250"/>
        <v>18000</v>
      </c>
      <c r="M341" s="3">
        <v>0.3</v>
      </c>
      <c r="N341" s="13">
        <f t="shared" si="254"/>
        <v>18000</v>
      </c>
      <c r="O341" s="13"/>
      <c r="P341" s="13"/>
      <c r="Q341" s="13"/>
      <c r="R341" s="13"/>
      <c r="S341" s="16"/>
      <c r="T341" s="17">
        <f t="shared" si="249"/>
        <v>0</v>
      </c>
      <c r="U341" s="44">
        <f t="shared" ref="U341:U347" si="258">M341-S341</f>
        <v>0.3</v>
      </c>
      <c r="V341" s="44">
        <f t="shared" si="232"/>
        <v>60000</v>
      </c>
      <c r="W341" s="44">
        <f t="shared" si="256"/>
        <v>18000</v>
      </c>
      <c r="X341" s="45" t="s">
        <v>583</v>
      </c>
      <c r="Y341" s="45" t="s">
        <v>584</v>
      </c>
      <c r="Z341" s="45" t="s">
        <v>585</v>
      </c>
    </row>
    <row r="342" spans="1:30" ht="99" customHeight="1" x14ac:dyDescent="0.3">
      <c r="A342" s="51">
        <v>338</v>
      </c>
      <c r="B342" s="59" t="s">
        <v>507</v>
      </c>
      <c r="C342" s="57" t="s">
        <v>507</v>
      </c>
      <c r="D342" s="80" t="s">
        <v>7</v>
      </c>
      <c r="E342" s="13">
        <v>40000</v>
      </c>
      <c r="F342" s="2">
        <v>0.3</v>
      </c>
      <c r="G342" s="6">
        <f t="shared" si="245"/>
        <v>12000</v>
      </c>
      <c r="H342" s="3"/>
      <c r="I342" s="15"/>
      <c r="J342" s="3">
        <f t="shared" ref="J342:J347" si="259">H342*I342</f>
        <v>0</v>
      </c>
      <c r="K342" s="3">
        <f t="shared" ref="K342:K347" si="260">F342-H342</f>
        <v>0.3</v>
      </c>
      <c r="L342" s="13">
        <f t="shared" si="250"/>
        <v>12000</v>
      </c>
      <c r="M342" s="3">
        <v>0.3</v>
      </c>
      <c r="N342" s="13">
        <f t="shared" si="254"/>
        <v>12000</v>
      </c>
      <c r="O342" s="13"/>
      <c r="P342" s="13"/>
      <c r="Q342" s="13"/>
      <c r="R342" s="13"/>
      <c r="S342" s="16"/>
      <c r="T342" s="17">
        <f t="shared" si="249"/>
        <v>0</v>
      </c>
      <c r="U342" s="44">
        <f t="shared" si="258"/>
        <v>0.3</v>
      </c>
      <c r="V342" s="44">
        <f t="shared" si="232"/>
        <v>40000</v>
      </c>
      <c r="W342" s="44">
        <f t="shared" si="256"/>
        <v>12000</v>
      </c>
      <c r="X342" s="45" t="s">
        <v>583</v>
      </c>
      <c r="Y342" s="45" t="s">
        <v>584</v>
      </c>
      <c r="Z342" s="45" t="s">
        <v>585</v>
      </c>
    </row>
    <row r="343" spans="1:30" s="49" customFormat="1" ht="99" customHeight="1" x14ac:dyDescent="0.3">
      <c r="A343" s="51">
        <v>339</v>
      </c>
      <c r="B343" s="59" t="s">
        <v>508</v>
      </c>
      <c r="C343" s="57" t="s">
        <v>508</v>
      </c>
      <c r="D343" s="80" t="s">
        <v>7</v>
      </c>
      <c r="E343" s="13">
        <v>3000</v>
      </c>
      <c r="F343" s="2">
        <v>0.3</v>
      </c>
      <c r="G343" s="6">
        <f t="shared" ref="G343:G347" si="261">E343*F343</f>
        <v>900</v>
      </c>
      <c r="H343" s="3"/>
      <c r="I343" s="15"/>
      <c r="J343" s="3">
        <f t="shared" si="259"/>
        <v>0</v>
      </c>
      <c r="K343" s="3">
        <f t="shared" si="260"/>
        <v>0.3</v>
      </c>
      <c r="L343" s="13">
        <f t="shared" si="250"/>
        <v>900</v>
      </c>
      <c r="M343" s="3">
        <v>0.3</v>
      </c>
      <c r="N343" s="13">
        <f t="shared" si="254"/>
        <v>900</v>
      </c>
      <c r="O343" s="13"/>
      <c r="P343" s="13"/>
      <c r="Q343" s="13"/>
      <c r="R343" s="13"/>
      <c r="S343" s="16"/>
      <c r="T343" s="17">
        <f t="shared" si="249"/>
        <v>0</v>
      </c>
      <c r="U343" s="44">
        <f t="shared" si="258"/>
        <v>0.3</v>
      </c>
      <c r="V343" s="44">
        <f t="shared" si="232"/>
        <v>3000</v>
      </c>
      <c r="W343" s="44">
        <f t="shared" si="256"/>
        <v>900</v>
      </c>
      <c r="X343" s="45" t="s">
        <v>583</v>
      </c>
      <c r="Y343" s="45" t="s">
        <v>584</v>
      </c>
      <c r="Z343" s="45" t="s">
        <v>585</v>
      </c>
      <c r="AA343" s="47"/>
      <c r="AB343" s="47"/>
      <c r="AC343" s="47"/>
      <c r="AD343" s="47"/>
    </row>
    <row r="344" spans="1:30" ht="99" customHeight="1" x14ac:dyDescent="0.3">
      <c r="A344" s="51">
        <v>340</v>
      </c>
      <c r="B344" s="59" t="s">
        <v>509</v>
      </c>
      <c r="C344" s="57" t="s">
        <v>509</v>
      </c>
      <c r="D344" s="80" t="s">
        <v>7</v>
      </c>
      <c r="E344" s="13">
        <v>3450</v>
      </c>
      <c r="F344" s="2">
        <v>0.5</v>
      </c>
      <c r="G344" s="6">
        <f t="shared" si="261"/>
        <v>1725</v>
      </c>
      <c r="H344" s="3"/>
      <c r="I344" s="15"/>
      <c r="J344" s="3">
        <f t="shared" si="259"/>
        <v>0</v>
      </c>
      <c r="K344" s="3">
        <f t="shared" si="260"/>
        <v>0.5</v>
      </c>
      <c r="L344" s="13">
        <f t="shared" si="250"/>
        <v>1725</v>
      </c>
      <c r="M344" s="3">
        <v>0.5</v>
      </c>
      <c r="N344" s="13">
        <f t="shared" si="254"/>
        <v>1725</v>
      </c>
      <c r="O344" s="13"/>
      <c r="P344" s="13"/>
      <c r="Q344" s="13"/>
      <c r="R344" s="13"/>
      <c r="S344" s="16"/>
      <c r="T344" s="17">
        <f t="shared" si="249"/>
        <v>0</v>
      </c>
      <c r="U344" s="44">
        <f t="shared" si="258"/>
        <v>0.5</v>
      </c>
      <c r="V344" s="44">
        <f t="shared" si="232"/>
        <v>3450</v>
      </c>
      <c r="W344" s="44">
        <f t="shared" si="256"/>
        <v>1725</v>
      </c>
      <c r="X344" s="45" t="s">
        <v>583</v>
      </c>
      <c r="Y344" s="45" t="s">
        <v>584</v>
      </c>
      <c r="Z344" s="45" t="s">
        <v>585</v>
      </c>
    </row>
    <row r="345" spans="1:30" ht="75" x14ac:dyDescent="0.3">
      <c r="A345" s="51">
        <v>341</v>
      </c>
      <c r="B345" s="59" t="s">
        <v>510</v>
      </c>
      <c r="C345" s="57" t="s">
        <v>510</v>
      </c>
      <c r="D345" s="80" t="s">
        <v>7</v>
      </c>
      <c r="E345" s="34">
        <v>10000</v>
      </c>
      <c r="F345" s="30">
        <v>5</v>
      </c>
      <c r="G345" s="31">
        <f t="shared" si="261"/>
        <v>50000</v>
      </c>
      <c r="H345" s="32"/>
      <c r="I345" s="33"/>
      <c r="J345" s="32">
        <f t="shared" si="259"/>
        <v>0</v>
      </c>
      <c r="K345" s="32">
        <f t="shared" si="260"/>
        <v>5</v>
      </c>
      <c r="L345" s="34">
        <f t="shared" si="250"/>
        <v>50000</v>
      </c>
      <c r="M345" s="32">
        <v>2</v>
      </c>
      <c r="N345" s="34">
        <f t="shared" si="254"/>
        <v>20000</v>
      </c>
      <c r="O345" s="34"/>
      <c r="P345" s="34"/>
      <c r="Q345" s="34"/>
      <c r="R345" s="34"/>
      <c r="S345" s="32">
        <v>1</v>
      </c>
      <c r="T345" s="34">
        <f t="shared" si="249"/>
        <v>10000</v>
      </c>
      <c r="U345" s="44">
        <f t="shared" si="258"/>
        <v>1</v>
      </c>
      <c r="V345" s="44">
        <f t="shared" si="232"/>
        <v>10000</v>
      </c>
      <c r="W345" s="44">
        <f t="shared" si="256"/>
        <v>10000</v>
      </c>
      <c r="X345" s="45" t="s">
        <v>583</v>
      </c>
      <c r="Y345" s="45" t="s">
        <v>584</v>
      </c>
      <c r="Z345" s="45" t="s">
        <v>585</v>
      </c>
    </row>
    <row r="346" spans="1:30" s="49" customFormat="1" ht="99" customHeight="1" x14ac:dyDescent="0.3">
      <c r="A346" s="51">
        <v>342</v>
      </c>
      <c r="B346" s="59" t="s">
        <v>511</v>
      </c>
      <c r="C346" s="57" t="s">
        <v>511</v>
      </c>
      <c r="D346" s="80" t="s">
        <v>7</v>
      </c>
      <c r="E346" s="13">
        <v>3200</v>
      </c>
      <c r="F346" s="2">
        <v>5</v>
      </c>
      <c r="G346" s="6">
        <f t="shared" si="261"/>
        <v>16000</v>
      </c>
      <c r="H346" s="3"/>
      <c r="I346" s="15"/>
      <c r="J346" s="3">
        <f t="shared" si="259"/>
        <v>0</v>
      </c>
      <c r="K346" s="3">
        <f t="shared" si="260"/>
        <v>5</v>
      </c>
      <c r="L346" s="13">
        <f t="shared" ref="L346:L347" si="262">G346-J346</f>
        <v>16000</v>
      </c>
      <c r="M346" s="3">
        <v>2</v>
      </c>
      <c r="N346" s="13">
        <f t="shared" si="254"/>
        <v>6400</v>
      </c>
      <c r="O346" s="13"/>
      <c r="P346" s="13"/>
      <c r="Q346" s="13"/>
      <c r="R346" s="13"/>
      <c r="S346" s="16"/>
      <c r="T346" s="17">
        <f t="shared" si="249"/>
        <v>0</v>
      </c>
      <c r="U346" s="44">
        <f t="shared" si="258"/>
        <v>2</v>
      </c>
      <c r="V346" s="44">
        <f t="shared" si="232"/>
        <v>3200</v>
      </c>
      <c r="W346" s="44">
        <f t="shared" si="256"/>
        <v>6400</v>
      </c>
      <c r="X346" s="45" t="s">
        <v>583</v>
      </c>
      <c r="Y346" s="45" t="s">
        <v>584</v>
      </c>
      <c r="Z346" s="45" t="s">
        <v>585</v>
      </c>
      <c r="AA346" s="47"/>
      <c r="AB346" s="47"/>
      <c r="AC346" s="47"/>
      <c r="AD346" s="47"/>
    </row>
    <row r="347" spans="1:30" ht="99" customHeight="1" x14ac:dyDescent="0.3">
      <c r="A347" s="51">
        <v>343</v>
      </c>
      <c r="B347" s="59" t="s">
        <v>512</v>
      </c>
      <c r="C347" s="57" t="s">
        <v>512</v>
      </c>
      <c r="D347" s="80" t="s">
        <v>7</v>
      </c>
      <c r="E347" s="85">
        <v>19425.635999999999</v>
      </c>
      <c r="F347" s="2">
        <v>0.5</v>
      </c>
      <c r="G347" s="6">
        <f t="shared" si="261"/>
        <v>9712.8179999999993</v>
      </c>
      <c r="H347" s="3"/>
      <c r="I347" s="15"/>
      <c r="J347" s="3">
        <f t="shared" si="259"/>
        <v>0</v>
      </c>
      <c r="K347" s="3">
        <f t="shared" si="260"/>
        <v>0.5</v>
      </c>
      <c r="L347" s="13">
        <f t="shared" si="262"/>
        <v>9712.8179999999993</v>
      </c>
      <c r="M347" s="3">
        <v>0.5</v>
      </c>
      <c r="N347" s="13">
        <f t="shared" si="254"/>
        <v>9712.8179999999993</v>
      </c>
      <c r="O347" s="13"/>
      <c r="P347" s="13"/>
      <c r="Q347" s="13"/>
      <c r="R347" s="13"/>
      <c r="S347" s="16"/>
      <c r="T347" s="17">
        <f t="shared" si="249"/>
        <v>0</v>
      </c>
      <c r="U347" s="44">
        <f t="shared" si="258"/>
        <v>0.5</v>
      </c>
      <c r="V347" s="44">
        <f t="shared" si="232"/>
        <v>19425.635999999999</v>
      </c>
      <c r="W347" s="44">
        <f t="shared" si="256"/>
        <v>9712.8179999999993</v>
      </c>
      <c r="X347" s="45" t="s">
        <v>583</v>
      </c>
      <c r="Y347" s="45" t="s">
        <v>584</v>
      </c>
      <c r="Z347" s="45" t="s">
        <v>585</v>
      </c>
    </row>
    <row r="348" spans="1:30" s="39" customFormat="1" ht="60.75" x14ac:dyDescent="0.25">
      <c r="A348" s="51">
        <v>344</v>
      </c>
      <c r="B348" s="93" t="s">
        <v>513</v>
      </c>
      <c r="C348" s="86"/>
      <c r="D348" s="107">
        <v>1</v>
      </c>
      <c r="E348" s="13"/>
      <c r="F348" s="2"/>
      <c r="G348" s="6">
        <f t="shared" ref="G348:G350" si="263">E348*F348</f>
        <v>0</v>
      </c>
      <c r="H348" s="3"/>
      <c r="I348" s="15"/>
      <c r="J348" s="3">
        <f t="shared" ref="J348:J350" si="264">H348*I348</f>
        <v>0</v>
      </c>
      <c r="K348" s="3">
        <f t="shared" ref="K348:K350" si="265">F348-H348</f>
        <v>0</v>
      </c>
      <c r="L348" s="13">
        <f t="shared" ref="L348:L352" si="266">G348-J348</f>
        <v>0</v>
      </c>
      <c r="M348" s="3">
        <v>1</v>
      </c>
      <c r="N348" s="13">
        <f t="shared" ref="N348:N352" si="267">E348*M348</f>
        <v>0</v>
      </c>
      <c r="O348" s="13"/>
      <c r="P348" s="3"/>
      <c r="Q348" s="13"/>
      <c r="R348" s="13"/>
      <c r="S348" s="16">
        <v>1</v>
      </c>
      <c r="T348" s="17">
        <f t="shared" si="249"/>
        <v>0</v>
      </c>
      <c r="U348" s="36"/>
      <c r="V348" s="37"/>
      <c r="W348" s="37">
        <f t="shared" si="256"/>
        <v>0</v>
      </c>
      <c r="X348" s="38"/>
      <c r="Y348" s="38"/>
      <c r="Z348" s="38"/>
      <c r="AA348" s="5"/>
      <c r="AB348" s="5"/>
      <c r="AC348" s="5"/>
      <c r="AD348" s="5"/>
    </row>
    <row r="349" spans="1:30" ht="99" customHeight="1" x14ac:dyDescent="0.3">
      <c r="A349" s="51">
        <v>345</v>
      </c>
      <c r="B349" s="59" t="s">
        <v>514</v>
      </c>
      <c r="C349" s="59" t="s">
        <v>514</v>
      </c>
      <c r="D349" s="80" t="s">
        <v>211</v>
      </c>
      <c r="E349" s="13">
        <v>3000</v>
      </c>
      <c r="F349" s="2">
        <v>2</v>
      </c>
      <c r="G349" s="6">
        <f t="shared" si="263"/>
        <v>6000</v>
      </c>
      <c r="H349" s="3"/>
      <c r="I349" s="15"/>
      <c r="J349" s="3">
        <f t="shared" si="264"/>
        <v>0</v>
      </c>
      <c r="K349" s="3">
        <f t="shared" si="265"/>
        <v>2</v>
      </c>
      <c r="L349" s="13">
        <f t="shared" si="266"/>
        <v>6000</v>
      </c>
      <c r="M349" s="3">
        <v>1</v>
      </c>
      <c r="N349" s="13">
        <f t="shared" si="267"/>
        <v>3000</v>
      </c>
      <c r="O349" s="13"/>
      <c r="P349" s="13"/>
      <c r="Q349" s="13"/>
      <c r="R349" s="13"/>
      <c r="S349" s="16"/>
      <c r="T349" s="17">
        <f t="shared" si="249"/>
        <v>0</v>
      </c>
      <c r="U349" s="44">
        <f t="shared" ref="U349:U356" si="268">M349-S349</f>
        <v>1</v>
      </c>
      <c r="V349" s="44">
        <f t="shared" si="232"/>
        <v>3000</v>
      </c>
      <c r="W349" s="44">
        <f t="shared" si="256"/>
        <v>3000</v>
      </c>
      <c r="X349" s="45" t="s">
        <v>583</v>
      </c>
      <c r="Y349" s="45" t="s">
        <v>584</v>
      </c>
      <c r="Z349" s="45" t="s">
        <v>585</v>
      </c>
    </row>
    <row r="350" spans="1:30" ht="99" customHeight="1" x14ac:dyDescent="0.3">
      <c r="A350" s="51">
        <v>346</v>
      </c>
      <c r="B350" s="59" t="s">
        <v>515</v>
      </c>
      <c r="C350" s="59" t="s">
        <v>515</v>
      </c>
      <c r="D350" s="80" t="s">
        <v>211</v>
      </c>
      <c r="E350" s="85">
        <v>340.90200000000004</v>
      </c>
      <c r="F350" s="2">
        <v>10</v>
      </c>
      <c r="G350" s="6">
        <f t="shared" si="263"/>
        <v>3409.0200000000004</v>
      </c>
      <c r="H350" s="3"/>
      <c r="I350" s="15"/>
      <c r="J350" s="3">
        <f t="shared" si="264"/>
        <v>0</v>
      </c>
      <c r="K350" s="3">
        <f t="shared" si="265"/>
        <v>10</v>
      </c>
      <c r="L350" s="13">
        <f t="shared" si="266"/>
        <v>3409.0200000000004</v>
      </c>
      <c r="M350" s="3">
        <f t="shared" ref="M350" si="269">K350*30/100</f>
        <v>3</v>
      </c>
      <c r="N350" s="13">
        <f t="shared" si="267"/>
        <v>1022.7060000000001</v>
      </c>
      <c r="O350" s="13">
        <v>500</v>
      </c>
      <c r="P350" s="13"/>
      <c r="Q350" s="13"/>
      <c r="R350" s="13"/>
      <c r="S350" s="16"/>
      <c r="T350" s="17">
        <f t="shared" si="249"/>
        <v>0</v>
      </c>
      <c r="U350" s="44">
        <f t="shared" si="268"/>
        <v>3</v>
      </c>
      <c r="V350" s="44">
        <f t="shared" si="232"/>
        <v>340.90200000000004</v>
      </c>
      <c r="W350" s="44">
        <f t="shared" si="256"/>
        <v>1022.7060000000001</v>
      </c>
      <c r="X350" s="45" t="s">
        <v>583</v>
      </c>
      <c r="Y350" s="45" t="s">
        <v>584</v>
      </c>
      <c r="Z350" s="45" t="s">
        <v>585</v>
      </c>
    </row>
    <row r="351" spans="1:30" ht="99" customHeight="1" x14ac:dyDescent="0.3">
      <c r="A351" s="51">
        <v>347</v>
      </c>
      <c r="B351" s="59" t="s">
        <v>516</v>
      </c>
      <c r="C351" s="59" t="s">
        <v>516</v>
      </c>
      <c r="D351" s="80" t="s">
        <v>7</v>
      </c>
      <c r="E351" s="13">
        <v>1620</v>
      </c>
      <c r="F351" s="2">
        <v>5</v>
      </c>
      <c r="G351" s="6">
        <f t="shared" ref="G351:G355" si="270">E351*F351</f>
        <v>8100</v>
      </c>
      <c r="H351" s="3"/>
      <c r="I351" s="15"/>
      <c r="J351" s="3">
        <f t="shared" ref="J351:J355" si="271">H351*I351</f>
        <v>0</v>
      </c>
      <c r="K351" s="3">
        <f t="shared" ref="K351:K355" si="272">F351-H351</f>
        <v>5</v>
      </c>
      <c r="L351" s="13">
        <f t="shared" si="266"/>
        <v>8100</v>
      </c>
      <c r="M351" s="3">
        <v>2</v>
      </c>
      <c r="N351" s="13">
        <f t="shared" si="267"/>
        <v>3240</v>
      </c>
      <c r="O351" s="13"/>
      <c r="P351" s="13"/>
      <c r="Q351" s="13"/>
      <c r="R351" s="13"/>
      <c r="S351" s="16"/>
      <c r="T351" s="17">
        <f t="shared" si="249"/>
        <v>0</v>
      </c>
      <c r="U351" s="44">
        <f t="shared" si="268"/>
        <v>2</v>
      </c>
      <c r="V351" s="44">
        <f t="shared" si="232"/>
        <v>1620</v>
      </c>
      <c r="W351" s="44">
        <f t="shared" si="256"/>
        <v>3240</v>
      </c>
      <c r="X351" s="45" t="s">
        <v>583</v>
      </c>
      <c r="Y351" s="45" t="s">
        <v>584</v>
      </c>
      <c r="Z351" s="45" t="s">
        <v>585</v>
      </c>
    </row>
    <row r="352" spans="1:30" s="49" customFormat="1" ht="99" customHeight="1" x14ac:dyDescent="0.3">
      <c r="A352" s="51">
        <v>348</v>
      </c>
      <c r="B352" s="59" t="s">
        <v>518</v>
      </c>
      <c r="C352" s="59" t="s">
        <v>517</v>
      </c>
      <c r="D352" s="80" t="s">
        <v>211</v>
      </c>
      <c r="E352" s="83">
        <v>520</v>
      </c>
      <c r="F352" s="2">
        <v>2</v>
      </c>
      <c r="G352" s="6">
        <f t="shared" si="270"/>
        <v>1040</v>
      </c>
      <c r="H352" s="3"/>
      <c r="I352" s="15"/>
      <c r="J352" s="3">
        <f t="shared" si="271"/>
        <v>0</v>
      </c>
      <c r="K352" s="3">
        <f t="shared" si="272"/>
        <v>2</v>
      </c>
      <c r="L352" s="13">
        <f t="shared" si="266"/>
        <v>1040</v>
      </c>
      <c r="M352" s="3">
        <v>1</v>
      </c>
      <c r="N352" s="13">
        <f t="shared" si="267"/>
        <v>520</v>
      </c>
      <c r="O352" s="13"/>
      <c r="P352" s="13"/>
      <c r="Q352" s="13"/>
      <c r="R352" s="13"/>
      <c r="S352" s="16"/>
      <c r="T352" s="17">
        <f t="shared" si="249"/>
        <v>0</v>
      </c>
      <c r="U352" s="44">
        <f t="shared" si="268"/>
        <v>1</v>
      </c>
      <c r="V352" s="44">
        <f t="shared" si="232"/>
        <v>520</v>
      </c>
      <c r="W352" s="44">
        <f t="shared" si="256"/>
        <v>520</v>
      </c>
      <c r="X352" s="45" t="s">
        <v>583</v>
      </c>
      <c r="Y352" s="45" t="s">
        <v>584</v>
      </c>
      <c r="Z352" s="45" t="s">
        <v>585</v>
      </c>
      <c r="AA352" s="47"/>
      <c r="AB352" s="47"/>
      <c r="AC352" s="47"/>
      <c r="AD352" s="47"/>
    </row>
    <row r="353" spans="1:30" ht="99" customHeight="1" x14ac:dyDescent="0.3">
      <c r="A353" s="51">
        <v>349</v>
      </c>
      <c r="B353" s="59" t="s">
        <v>519</v>
      </c>
      <c r="C353" s="59" t="s">
        <v>520</v>
      </c>
      <c r="D353" s="80" t="s">
        <v>211</v>
      </c>
      <c r="E353" s="85">
        <v>63.558</v>
      </c>
      <c r="F353" s="2">
        <v>20</v>
      </c>
      <c r="G353" s="6">
        <f t="shared" si="270"/>
        <v>1271.1600000000001</v>
      </c>
      <c r="H353" s="3"/>
      <c r="I353" s="15"/>
      <c r="J353" s="3">
        <f t="shared" si="271"/>
        <v>0</v>
      </c>
      <c r="K353" s="3">
        <f t="shared" si="272"/>
        <v>20</v>
      </c>
      <c r="L353" s="13">
        <f t="shared" ref="L353:L355" si="273">G353-J353</f>
        <v>1271.1600000000001</v>
      </c>
      <c r="M353" s="3">
        <f t="shared" ref="M353:M355" si="274">K353*30/100</f>
        <v>6</v>
      </c>
      <c r="N353" s="13">
        <f t="shared" ref="N353:N355" si="275">E353*M353</f>
        <v>381.34800000000001</v>
      </c>
      <c r="O353" s="13"/>
      <c r="P353" s="13"/>
      <c r="Q353" s="13"/>
      <c r="R353" s="13"/>
      <c r="S353" s="16"/>
      <c r="T353" s="17">
        <f t="shared" si="249"/>
        <v>0</v>
      </c>
      <c r="U353" s="44">
        <f t="shared" si="268"/>
        <v>6</v>
      </c>
      <c r="V353" s="44">
        <f t="shared" si="232"/>
        <v>63.558</v>
      </c>
      <c r="W353" s="44">
        <f t="shared" si="256"/>
        <v>381.34800000000001</v>
      </c>
      <c r="X353" s="45" t="s">
        <v>583</v>
      </c>
      <c r="Y353" s="45" t="s">
        <v>584</v>
      </c>
      <c r="Z353" s="45" t="s">
        <v>585</v>
      </c>
    </row>
    <row r="354" spans="1:30" s="49" customFormat="1" ht="99" customHeight="1" x14ac:dyDescent="0.3">
      <c r="A354" s="51">
        <v>350</v>
      </c>
      <c r="B354" s="59" t="s">
        <v>521</v>
      </c>
      <c r="C354" s="59" t="s">
        <v>521</v>
      </c>
      <c r="D354" s="82" t="s">
        <v>8</v>
      </c>
      <c r="E354" s="85">
        <v>7238.6784000000007</v>
      </c>
      <c r="F354" s="2">
        <v>700</v>
      </c>
      <c r="G354" s="6">
        <f t="shared" si="270"/>
        <v>5067074.8800000008</v>
      </c>
      <c r="H354" s="3"/>
      <c r="I354" s="15"/>
      <c r="J354" s="3">
        <f t="shared" si="271"/>
        <v>0</v>
      </c>
      <c r="K354" s="3">
        <f t="shared" si="272"/>
        <v>700</v>
      </c>
      <c r="L354" s="13">
        <f t="shared" si="273"/>
        <v>5067074.8800000008</v>
      </c>
      <c r="M354" s="3">
        <f t="shared" si="274"/>
        <v>210</v>
      </c>
      <c r="N354" s="13">
        <f t="shared" si="275"/>
        <v>1520122.4640000002</v>
      </c>
      <c r="O354" s="13"/>
      <c r="P354" s="13"/>
      <c r="Q354" s="13"/>
      <c r="R354" s="13"/>
      <c r="S354" s="16"/>
      <c r="T354" s="17">
        <f t="shared" si="249"/>
        <v>0</v>
      </c>
      <c r="U354" s="44">
        <f t="shared" si="268"/>
        <v>210</v>
      </c>
      <c r="V354" s="44">
        <f t="shared" si="232"/>
        <v>7238.6784000000007</v>
      </c>
      <c r="W354" s="44">
        <f t="shared" si="256"/>
        <v>1520122.4640000002</v>
      </c>
      <c r="X354" s="45" t="s">
        <v>583</v>
      </c>
      <c r="Y354" s="45" t="s">
        <v>584</v>
      </c>
      <c r="Z354" s="45" t="s">
        <v>585</v>
      </c>
      <c r="AA354" s="47"/>
      <c r="AB354" s="47"/>
      <c r="AC354" s="47"/>
      <c r="AD354" s="47"/>
    </row>
    <row r="355" spans="1:30" ht="99" customHeight="1" x14ac:dyDescent="0.3">
      <c r="A355" s="51">
        <v>351</v>
      </c>
      <c r="B355" s="59" t="s">
        <v>522</v>
      </c>
      <c r="C355" s="59" t="s">
        <v>522</v>
      </c>
      <c r="D355" s="80" t="s">
        <v>211</v>
      </c>
      <c r="E355" s="83">
        <v>12</v>
      </c>
      <c r="F355" s="2">
        <v>1000</v>
      </c>
      <c r="G355" s="6">
        <f t="shared" si="270"/>
        <v>12000</v>
      </c>
      <c r="H355" s="3"/>
      <c r="I355" s="15"/>
      <c r="J355" s="3">
        <f t="shared" si="271"/>
        <v>0</v>
      </c>
      <c r="K355" s="3">
        <f t="shared" si="272"/>
        <v>1000</v>
      </c>
      <c r="L355" s="13">
        <f t="shared" si="273"/>
        <v>12000</v>
      </c>
      <c r="M355" s="3">
        <f t="shared" si="274"/>
        <v>300</v>
      </c>
      <c r="N355" s="13">
        <f t="shared" si="275"/>
        <v>3600</v>
      </c>
      <c r="O355" s="13"/>
      <c r="P355" s="13"/>
      <c r="Q355" s="13"/>
      <c r="R355" s="13"/>
      <c r="S355" s="16"/>
      <c r="T355" s="17">
        <f t="shared" si="249"/>
        <v>0</v>
      </c>
      <c r="U355" s="44">
        <f t="shared" si="268"/>
        <v>300</v>
      </c>
      <c r="V355" s="44">
        <f t="shared" si="232"/>
        <v>12</v>
      </c>
      <c r="W355" s="44">
        <f t="shared" si="256"/>
        <v>3600</v>
      </c>
      <c r="X355" s="45" t="s">
        <v>583</v>
      </c>
      <c r="Y355" s="45" t="s">
        <v>584</v>
      </c>
      <c r="Z355" s="45" t="s">
        <v>585</v>
      </c>
    </row>
    <row r="356" spans="1:30" s="49" customFormat="1" ht="99" customHeight="1" x14ac:dyDescent="0.3">
      <c r="A356" s="51">
        <v>352</v>
      </c>
      <c r="B356" s="59" t="s">
        <v>523</v>
      </c>
      <c r="C356" s="57" t="s">
        <v>523</v>
      </c>
      <c r="D356" s="80" t="s">
        <v>7</v>
      </c>
      <c r="E356" s="83">
        <v>1800</v>
      </c>
      <c r="F356" s="2">
        <v>7</v>
      </c>
      <c r="G356" s="6">
        <f t="shared" ref="G356" si="276">E356*F356</f>
        <v>12600</v>
      </c>
      <c r="H356" s="3"/>
      <c r="I356" s="15"/>
      <c r="J356" s="3">
        <f t="shared" ref="J356" si="277">H356*I356</f>
        <v>0</v>
      </c>
      <c r="K356" s="3">
        <f t="shared" ref="K356" si="278">F356-H356</f>
        <v>7</v>
      </c>
      <c r="L356" s="13">
        <f t="shared" ref="L356" si="279">G356-J356</f>
        <v>12600</v>
      </c>
      <c r="M356" s="3">
        <v>2</v>
      </c>
      <c r="N356" s="13">
        <f t="shared" ref="N356:N360" si="280">E356*M356</f>
        <v>3600</v>
      </c>
      <c r="O356" s="13"/>
      <c r="P356" s="13"/>
      <c r="Q356" s="13"/>
      <c r="R356" s="13"/>
      <c r="S356" s="16"/>
      <c r="T356" s="17">
        <f t="shared" si="249"/>
        <v>0</v>
      </c>
      <c r="U356" s="44">
        <f t="shared" si="268"/>
        <v>2</v>
      </c>
      <c r="V356" s="44">
        <f t="shared" si="232"/>
        <v>1800</v>
      </c>
      <c r="W356" s="44">
        <f t="shared" si="256"/>
        <v>3600</v>
      </c>
      <c r="X356" s="45" t="s">
        <v>583</v>
      </c>
      <c r="Y356" s="45" t="s">
        <v>584</v>
      </c>
      <c r="Z356" s="45" t="s">
        <v>585</v>
      </c>
      <c r="AA356" s="47"/>
      <c r="AB356" s="47"/>
      <c r="AC356" s="47"/>
      <c r="AD356" s="47"/>
    </row>
    <row r="357" spans="1:30" ht="99" customHeight="1" x14ac:dyDescent="0.3">
      <c r="A357" s="51">
        <v>353</v>
      </c>
      <c r="B357" s="59" t="s">
        <v>524</v>
      </c>
      <c r="C357" s="57" t="s">
        <v>524</v>
      </c>
      <c r="D357" s="80" t="s">
        <v>211</v>
      </c>
      <c r="E357" s="13">
        <v>180</v>
      </c>
      <c r="F357" s="2">
        <v>2000</v>
      </c>
      <c r="G357" s="6">
        <f t="shared" ref="G357:G368" si="281">E357*F357</f>
        <v>360000</v>
      </c>
      <c r="H357" s="3"/>
      <c r="I357" s="15"/>
      <c r="J357" s="3">
        <f t="shared" ref="J357:J368" si="282">H357*I357</f>
        <v>0</v>
      </c>
      <c r="K357" s="3">
        <f t="shared" ref="K357:K368" si="283">F357-H357</f>
        <v>2000</v>
      </c>
      <c r="L357" s="13">
        <f t="shared" ref="L357:L370" si="284">G357-J357</f>
        <v>360000</v>
      </c>
      <c r="M357" s="3">
        <f t="shared" ref="M357:M358" si="285">K357*30/100</f>
        <v>600</v>
      </c>
      <c r="N357" s="13">
        <f t="shared" si="280"/>
        <v>108000</v>
      </c>
      <c r="O357" s="13"/>
      <c r="P357" s="13"/>
      <c r="Q357" s="13"/>
      <c r="R357" s="13"/>
      <c r="S357" s="16"/>
      <c r="T357" s="17">
        <f t="shared" si="249"/>
        <v>0</v>
      </c>
      <c r="U357" s="44">
        <f t="shared" ref="U357:U358" si="286">M357-S357</f>
        <v>600</v>
      </c>
      <c r="V357" s="44">
        <f t="shared" si="232"/>
        <v>180</v>
      </c>
      <c r="W357" s="44">
        <f t="shared" si="256"/>
        <v>108000</v>
      </c>
      <c r="X357" s="45" t="s">
        <v>583</v>
      </c>
      <c r="Y357" s="45" t="s">
        <v>584</v>
      </c>
      <c r="Z357" s="45" t="s">
        <v>585</v>
      </c>
    </row>
    <row r="358" spans="1:30" s="49" customFormat="1" ht="99" customHeight="1" x14ac:dyDescent="0.3">
      <c r="A358" s="51">
        <v>354</v>
      </c>
      <c r="B358" s="59" t="s">
        <v>525</v>
      </c>
      <c r="C358" s="57" t="s">
        <v>525</v>
      </c>
      <c r="D358" s="80" t="s">
        <v>211</v>
      </c>
      <c r="E358" s="13">
        <v>395</v>
      </c>
      <c r="F358" s="2">
        <v>510</v>
      </c>
      <c r="G358" s="6">
        <f t="shared" si="281"/>
        <v>201450</v>
      </c>
      <c r="H358" s="3"/>
      <c r="I358" s="15"/>
      <c r="J358" s="3">
        <f t="shared" si="282"/>
        <v>0</v>
      </c>
      <c r="K358" s="3">
        <f t="shared" si="283"/>
        <v>510</v>
      </c>
      <c r="L358" s="13">
        <f t="shared" si="284"/>
        <v>201450</v>
      </c>
      <c r="M358" s="3">
        <f t="shared" si="285"/>
        <v>153</v>
      </c>
      <c r="N358" s="13">
        <f t="shared" si="280"/>
        <v>60435</v>
      </c>
      <c r="O358" s="13"/>
      <c r="P358" s="13"/>
      <c r="Q358" s="13"/>
      <c r="R358" s="13"/>
      <c r="S358" s="16"/>
      <c r="T358" s="17">
        <f t="shared" si="249"/>
        <v>0</v>
      </c>
      <c r="U358" s="44">
        <f t="shared" si="286"/>
        <v>153</v>
      </c>
      <c r="V358" s="44">
        <f t="shared" si="232"/>
        <v>395</v>
      </c>
      <c r="W358" s="44">
        <f t="shared" si="256"/>
        <v>60435</v>
      </c>
      <c r="X358" s="45" t="s">
        <v>583</v>
      </c>
      <c r="Y358" s="45" t="s">
        <v>584</v>
      </c>
      <c r="Z358" s="45" t="s">
        <v>585</v>
      </c>
      <c r="AA358" s="47"/>
      <c r="AB358" s="47"/>
      <c r="AC358" s="47"/>
      <c r="AD358" s="47"/>
    </row>
    <row r="359" spans="1:30" s="49" customFormat="1" ht="99" customHeight="1" x14ac:dyDescent="0.3">
      <c r="A359" s="51">
        <v>355</v>
      </c>
      <c r="B359" s="59" t="s">
        <v>526</v>
      </c>
      <c r="C359" s="57" t="s">
        <v>526</v>
      </c>
      <c r="D359" s="82" t="s">
        <v>8</v>
      </c>
      <c r="E359" s="85">
        <v>121973.58</v>
      </c>
      <c r="F359" s="2">
        <v>1</v>
      </c>
      <c r="G359" s="6">
        <f t="shared" si="281"/>
        <v>121973.58</v>
      </c>
      <c r="H359" s="3"/>
      <c r="I359" s="15"/>
      <c r="J359" s="3">
        <f t="shared" si="282"/>
        <v>0</v>
      </c>
      <c r="K359" s="3">
        <f t="shared" si="283"/>
        <v>1</v>
      </c>
      <c r="L359" s="13">
        <f t="shared" si="284"/>
        <v>121973.58</v>
      </c>
      <c r="M359" s="3">
        <v>1</v>
      </c>
      <c r="N359" s="13">
        <f t="shared" si="280"/>
        <v>121973.58</v>
      </c>
      <c r="O359" s="13"/>
      <c r="P359" s="13"/>
      <c r="Q359" s="13"/>
      <c r="R359" s="13"/>
      <c r="S359" s="16"/>
      <c r="T359" s="17">
        <f t="shared" si="249"/>
        <v>0</v>
      </c>
      <c r="U359" s="44">
        <f>M359-S359</f>
        <v>1</v>
      </c>
      <c r="V359" s="44">
        <f t="shared" ref="V359:V389" si="287">W359/U359</f>
        <v>121973.58</v>
      </c>
      <c r="W359" s="44">
        <f t="shared" si="256"/>
        <v>121973.58</v>
      </c>
      <c r="X359" s="45" t="s">
        <v>583</v>
      </c>
      <c r="Y359" s="45" t="s">
        <v>584</v>
      </c>
      <c r="Z359" s="45" t="s">
        <v>585</v>
      </c>
      <c r="AA359" s="47"/>
      <c r="AB359" s="47"/>
      <c r="AC359" s="47"/>
      <c r="AD359" s="47"/>
    </row>
    <row r="360" spans="1:30" ht="99" customHeight="1" x14ac:dyDescent="0.3">
      <c r="A360" s="51">
        <v>356</v>
      </c>
      <c r="B360" s="59" t="s">
        <v>527</v>
      </c>
      <c r="C360" s="57" t="s">
        <v>527</v>
      </c>
      <c r="D360" s="80" t="s">
        <v>8</v>
      </c>
      <c r="E360" s="85">
        <v>18205.322400000001</v>
      </c>
      <c r="F360" s="2">
        <v>5</v>
      </c>
      <c r="G360" s="6">
        <f t="shared" si="281"/>
        <v>91026.612000000008</v>
      </c>
      <c r="H360" s="3"/>
      <c r="I360" s="15"/>
      <c r="J360" s="3">
        <f t="shared" si="282"/>
        <v>0</v>
      </c>
      <c r="K360" s="3">
        <f t="shared" si="283"/>
        <v>5</v>
      </c>
      <c r="L360" s="13">
        <f t="shared" si="284"/>
        <v>91026.612000000008</v>
      </c>
      <c r="M360" s="3">
        <v>2</v>
      </c>
      <c r="N360" s="13">
        <f t="shared" si="280"/>
        <v>36410.644800000002</v>
      </c>
      <c r="O360" s="13"/>
      <c r="P360" s="13"/>
      <c r="Q360" s="13"/>
      <c r="R360" s="13"/>
      <c r="S360" s="16"/>
      <c r="T360" s="17">
        <f t="shared" si="249"/>
        <v>0</v>
      </c>
      <c r="U360" s="44">
        <f>M360-S360</f>
        <v>2</v>
      </c>
      <c r="V360" s="44">
        <f t="shared" si="287"/>
        <v>18205.322400000001</v>
      </c>
      <c r="W360" s="44">
        <f t="shared" si="256"/>
        <v>36410.644800000002</v>
      </c>
      <c r="X360" s="45" t="s">
        <v>583</v>
      </c>
      <c r="Y360" s="45" t="s">
        <v>584</v>
      </c>
      <c r="Z360" s="45" t="s">
        <v>585</v>
      </c>
    </row>
    <row r="361" spans="1:30" s="39" customFormat="1" ht="21" x14ac:dyDescent="0.25">
      <c r="A361" s="51">
        <v>357</v>
      </c>
      <c r="B361" s="93" t="s">
        <v>528</v>
      </c>
      <c r="C361" s="86"/>
      <c r="D361" s="107">
        <v>1</v>
      </c>
      <c r="E361" s="13"/>
      <c r="F361" s="2"/>
      <c r="G361" s="6">
        <f t="shared" si="281"/>
        <v>0</v>
      </c>
      <c r="H361" s="3"/>
      <c r="I361" s="15"/>
      <c r="J361" s="3">
        <f t="shared" si="282"/>
        <v>0</v>
      </c>
      <c r="K361" s="3">
        <f t="shared" si="283"/>
        <v>0</v>
      </c>
      <c r="L361" s="13">
        <f t="shared" si="284"/>
        <v>0</v>
      </c>
      <c r="M361" s="3">
        <v>1</v>
      </c>
      <c r="N361" s="13">
        <f t="shared" ref="N361:N375" si="288">E361*M361</f>
        <v>0</v>
      </c>
      <c r="O361" s="13"/>
      <c r="P361" s="3"/>
      <c r="Q361" s="13"/>
      <c r="R361" s="13"/>
      <c r="S361" s="16">
        <v>1</v>
      </c>
      <c r="T361" s="17">
        <f t="shared" si="249"/>
        <v>0</v>
      </c>
      <c r="U361" s="36"/>
      <c r="V361" s="37"/>
      <c r="W361" s="37">
        <f t="shared" si="256"/>
        <v>0</v>
      </c>
      <c r="X361" s="38"/>
      <c r="Y361" s="38"/>
      <c r="Z361" s="38"/>
      <c r="AA361" s="5"/>
      <c r="AB361" s="5"/>
      <c r="AC361" s="5"/>
      <c r="AD361" s="5"/>
    </row>
    <row r="362" spans="1:30" s="39" customFormat="1" ht="60.75" x14ac:dyDescent="0.25">
      <c r="A362" s="51">
        <v>358</v>
      </c>
      <c r="B362" s="94" t="s">
        <v>529</v>
      </c>
      <c r="C362" s="86"/>
      <c r="D362" s="107">
        <v>1</v>
      </c>
      <c r="E362" s="13"/>
      <c r="F362" s="2"/>
      <c r="G362" s="6">
        <f t="shared" si="281"/>
        <v>0</v>
      </c>
      <c r="H362" s="3"/>
      <c r="I362" s="15"/>
      <c r="J362" s="3">
        <f t="shared" si="282"/>
        <v>0</v>
      </c>
      <c r="K362" s="3">
        <f t="shared" si="283"/>
        <v>0</v>
      </c>
      <c r="L362" s="13">
        <f t="shared" si="284"/>
        <v>0</v>
      </c>
      <c r="M362" s="3">
        <v>1</v>
      </c>
      <c r="N362" s="13">
        <f t="shared" si="288"/>
        <v>0</v>
      </c>
      <c r="O362" s="13"/>
      <c r="P362" s="3"/>
      <c r="Q362" s="13"/>
      <c r="R362" s="13"/>
      <c r="S362" s="16">
        <v>1</v>
      </c>
      <c r="T362" s="17">
        <f t="shared" si="249"/>
        <v>0</v>
      </c>
      <c r="U362" s="36"/>
      <c r="V362" s="37"/>
      <c r="W362" s="37">
        <f t="shared" si="256"/>
        <v>0</v>
      </c>
      <c r="X362" s="38"/>
      <c r="Y362" s="38"/>
      <c r="Z362" s="38"/>
      <c r="AA362" s="5"/>
      <c r="AB362" s="5"/>
      <c r="AC362" s="5"/>
      <c r="AD362" s="5"/>
    </row>
    <row r="363" spans="1:30" ht="99" customHeight="1" x14ac:dyDescent="0.3">
      <c r="A363" s="51">
        <v>359</v>
      </c>
      <c r="B363" s="56" t="s">
        <v>530</v>
      </c>
      <c r="C363" s="57" t="s">
        <v>531</v>
      </c>
      <c r="D363" s="82" t="s">
        <v>211</v>
      </c>
      <c r="E363" s="85">
        <v>32356.800000000003</v>
      </c>
      <c r="F363" s="2">
        <v>1</v>
      </c>
      <c r="G363" s="6">
        <f t="shared" si="281"/>
        <v>32356.800000000003</v>
      </c>
      <c r="H363" s="3"/>
      <c r="I363" s="15"/>
      <c r="J363" s="3">
        <f t="shared" si="282"/>
        <v>0</v>
      </c>
      <c r="K363" s="3">
        <f t="shared" si="283"/>
        <v>1</v>
      </c>
      <c r="L363" s="13">
        <f t="shared" si="284"/>
        <v>32356.800000000003</v>
      </c>
      <c r="M363" s="3">
        <v>1</v>
      </c>
      <c r="N363" s="13">
        <f t="shared" si="288"/>
        <v>32356.800000000003</v>
      </c>
      <c r="O363" s="13"/>
      <c r="P363" s="13"/>
      <c r="Q363" s="13"/>
      <c r="R363" s="13"/>
      <c r="S363" s="16"/>
      <c r="T363" s="17">
        <f t="shared" si="249"/>
        <v>0</v>
      </c>
      <c r="U363" s="44">
        <f t="shared" ref="U363:U364" si="289">M363-S363</f>
        <v>1</v>
      </c>
      <c r="V363" s="44">
        <f t="shared" si="287"/>
        <v>32356.800000000003</v>
      </c>
      <c r="W363" s="44">
        <f t="shared" si="256"/>
        <v>32356.800000000003</v>
      </c>
      <c r="X363" s="45" t="s">
        <v>583</v>
      </c>
      <c r="Y363" s="45" t="s">
        <v>584</v>
      </c>
      <c r="Z363" s="45" t="s">
        <v>585</v>
      </c>
    </row>
    <row r="364" spans="1:30" ht="99" customHeight="1" x14ac:dyDescent="0.3">
      <c r="A364" s="51">
        <v>360</v>
      </c>
      <c r="B364" s="56" t="s">
        <v>530</v>
      </c>
      <c r="C364" s="57" t="s">
        <v>532</v>
      </c>
      <c r="D364" s="82" t="s">
        <v>211</v>
      </c>
      <c r="E364" s="85">
        <v>32356.800000000003</v>
      </c>
      <c r="F364" s="2">
        <v>1</v>
      </c>
      <c r="G364" s="6">
        <f t="shared" si="281"/>
        <v>32356.800000000003</v>
      </c>
      <c r="H364" s="3"/>
      <c r="I364" s="15"/>
      <c r="J364" s="3">
        <f t="shared" si="282"/>
        <v>0</v>
      </c>
      <c r="K364" s="3">
        <f t="shared" si="283"/>
        <v>1</v>
      </c>
      <c r="L364" s="13">
        <f t="shared" si="284"/>
        <v>32356.800000000003</v>
      </c>
      <c r="M364" s="3">
        <v>1</v>
      </c>
      <c r="N364" s="13">
        <f t="shared" si="288"/>
        <v>32356.800000000003</v>
      </c>
      <c r="O364" s="13"/>
      <c r="P364" s="13"/>
      <c r="Q364" s="13"/>
      <c r="R364" s="13"/>
      <c r="S364" s="16"/>
      <c r="T364" s="17">
        <f t="shared" si="249"/>
        <v>0</v>
      </c>
      <c r="U364" s="44">
        <f t="shared" si="289"/>
        <v>1</v>
      </c>
      <c r="V364" s="44">
        <f t="shared" si="287"/>
        <v>32356.800000000003</v>
      </c>
      <c r="W364" s="44">
        <f t="shared" si="256"/>
        <v>32356.800000000003</v>
      </c>
      <c r="X364" s="45" t="s">
        <v>583</v>
      </c>
      <c r="Y364" s="45" t="s">
        <v>584</v>
      </c>
      <c r="Z364" s="45" t="s">
        <v>585</v>
      </c>
    </row>
    <row r="365" spans="1:30" ht="99" customHeight="1" x14ac:dyDescent="0.3">
      <c r="A365" s="51">
        <v>361</v>
      </c>
      <c r="B365" s="56" t="s">
        <v>530</v>
      </c>
      <c r="C365" s="57" t="s">
        <v>533</v>
      </c>
      <c r="D365" s="82" t="s">
        <v>211</v>
      </c>
      <c r="E365" s="85">
        <v>32356.800000000003</v>
      </c>
      <c r="F365" s="2">
        <v>1</v>
      </c>
      <c r="G365" s="6">
        <f t="shared" si="281"/>
        <v>32356.800000000003</v>
      </c>
      <c r="H365" s="3"/>
      <c r="I365" s="15"/>
      <c r="J365" s="3">
        <f t="shared" si="282"/>
        <v>0</v>
      </c>
      <c r="K365" s="3">
        <f t="shared" si="283"/>
        <v>1</v>
      </c>
      <c r="L365" s="13">
        <f t="shared" si="284"/>
        <v>32356.800000000003</v>
      </c>
      <c r="M365" s="3">
        <v>1</v>
      </c>
      <c r="N365" s="13">
        <f t="shared" si="288"/>
        <v>32356.800000000003</v>
      </c>
      <c r="O365" s="13"/>
      <c r="P365" s="13"/>
      <c r="Q365" s="13"/>
      <c r="R365" s="13"/>
      <c r="S365" s="16"/>
      <c r="T365" s="17">
        <f t="shared" si="249"/>
        <v>0</v>
      </c>
      <c r="U365" s="44">
        <f t="shared" ref="U365:U367" si="290">M365-S365</f>
        <v>1</v>
      </c>
      <c r="V365" s="44">
        <f t="shared" si="287"/>
        <v>32356.800000000003</v>
      </c>
      <c r="W365" s="44">
        <f t="shared" si="256"/>
        <v>32356.800000000003</v>
      </c>
      <c r="X365" s="45" t="s">
        <v>583</v>
      </c>
      <c r="Y365" s="45" t="s">
        <v>584</v>
      </c>
      <c r="Z365" s="45" t="s">
        <v>585</v>
      </c>
    </row>
    <row r="366" spans="1:30" ht="99" customHeight="1" x14ac:dyDescent="0.3">
      <c r="A366" s="51">
        <v>362</v>
      </c>
      <c r="B366" s="56" t="s">
        <v>530</v>
      </c>
      <c r="C366" s="57" t="s">
        <v>534</v>
      </c>
      <c r="D366" s="82" t="s">
        <v>211</v>
      </c>
      <c r="E366" s="85">
        <v>32356.800000000003</v>
      </c>
      <c r="F366" s="2">
        <v>2</v>
      </c>
      <c r="G366" s="6">
        <f t="shared" si="281"/>
        <v>64713.600000000006</v>
      </c>
      <c r="H366" s="3"/>
      <c r="I366" s="15"/>
      <c r="J366" s="3">
        <f t="shared" si="282"/>
        <v>0</v>
      </c>
      <c r="K366" s="3">
        <f t="shared" si="283"/>
        <v>2</v>
      </c>
      <c r="L366" s="13">
        <f t="shared" si="284"/>
        <v>64713.600000000006</v>
      </c>
      <c r="M366" s="3">
        <v>1</v>
      </c>
      <c r="N366" s="13">
        <f t="shared" si="288"/>
        <v>32356.800000000003</v>
      </c>
      <c r="O366" s="13"/>
      <c r="P366" s="13"/>
      <c r="Q366" s="13"/>
      <c r="R366" s="13"/>
      <c r="S366" s="16"/>
      <c r="T366" s="17">
        <f t="shared" si="249"/>
        <v>0</v>
      </c>
      <c r="U366" s="44">
        <f t="shared" si="290"/>
        <v>1</v>
      </c>
      <c r="V366" s="44">
        <f t="shared" si="287"/>
        <v>32356.800000000003</v>
      </c>
      <c r="W366" s="44">
        <f t="shared" si="256"/>
        <v>32356.800000000003</v>
      </c>
      <c r="X366" s="45" t="s">
        <v>583</v>
      </c>
      <c r="Y366" s="45" t="s">
        <v>584</v>
      </c>
      <c r="Z366" s="45" t="s">
        <v>585</v>
      </c>
    </row>
    <row r="367" spans="1:30" s="49" customFormat="1" ht="99" customHeight="1" x14ac:dyDescent="0.3">
      <c r="A367" s="51">
        <v>363</v>
      </c>
      <c r="B367" s="56" t="s">
        <v>535</v>
      </c>
      <c r="C367" s="57" t="s">
        <v>536</v>
      </c>
      <c r="D367" s="82" t="s">
        <v>211</v>
      </c>
      <c r="E367" s="13">
        <v>112000</v>
      </c>
      <c r="F367" s="2">
        <v>1</v>
      </c>
      <c r="G367" s="6">
        <f t="shared" si="281"/>
        <v>112000</v>
      </c>
      <c r="H367" s="3"/>
      <c r="I367" s="15"/>
      <c r="J367" s="3">
        <f t="shared" si="282"/>
        <v>0</v>
      </c>
      <c r="K367" s="3">
        <f t="shared" si="283"/>
        <v>1</v>
      </c>
      <c r="L367" s="13">
        <f t="shared" si="284"/>
        <v>112000</v>
      </c>
      <c r="M367" s="3">
        <v>1</v>
      </c>
      <c r="N367" s="13">
        <f t="shared" si="288"/>
        <v>112000</v>
      </c>
      <c r="O367" s="13"/>
      <c r="P367" s="13"/>
      <c r="Q367" s="13"/>
      <c r="R367" s="13"/>
      <c r="S367" s="16"/>
      <c r="T367" s="17">
        <f t="shared" si="249"/>
        <v>0</v>
      </c>
      <c r="U367" s="44">
        <f t="shared" si="290"/>
        <v>1</v>
      </c>
      <c r="V367" s="44">
        <f t="shared" si="287"/>
        <v>112000</v>
      </c>
      <c r="W367" s="44">
        <f t="shared" si="256"/>
        <v>112000</v>
      </c>
      <c r="X367" s="45" t="s">
        <v>583</v>
      </c>
      <c r="Y367" s="45" t="s">
        <v>584</v>
      </c>
      <c r="Z367" s="45" t="s">
        <v>585</v>
      </c>
      <c r="AA367" s="47"/>
      <c r="AB367" s="47"/>
      <c r="AC367" s="47"/>
      <c r="AD367" s="47"/>
    </row>
    <row r="368" spans="1:30" s="49" customFormat="1" ht="99" customHeight="1" x14ac:dyDescent="0.3">
      <c r="A368" s="51">
        <v>364</v>
      </c>
      <c r="B368" s="56" t="s">
        <v>537</v>
      </c>
      <c r="C368" s="57" t="s">
        <v>538</v>
      </c>
      <c r="D368" s="82" t="s">
        <v>5</v>
      </c>
      <c r="E368" s="13">
        <v>48000</v>
      </c>
      <c r="F368" s="2">
        <v>1</v>
      </c>
      <c r="G368" s="6">
        <f t="shared" si="281"/>
        <v>48000</v>
      </c>
      <c r="H368" s="3"/>
      <c r="I368" s="15"/>
      <c r="J368" s="3">
        <f t="shared" si="282"/>
        <v>0</v>
      </c>
      <c r="K368" s="3">
        <f t="shared" si="283"/>
        <v>1</v>
      </c>
      <c r="L368" s="13">
        <f t="shared" si="284"/>
        <v>48000</v>
      </c>
      <c r="M368" s="3">
        <v>1</v>
      </c>
      <c r="N368" s="13">
        <f t="shared" si="288"/>
        <v>48000</v>
      </c>
      <c r="O368" s="13"/>
      <c r="P368" s="13"/>
      <c r="Q368" s="13"/>
      <c r="R368" s="13"/>
      <c r="S368" s="16"/>
      <c r="T368" s="17">
        <f t="shared" si="249"/>
        <v>0</v>
      </c>
      <c r="U368" s="44">
        <f>M368-S368</f>
        <v>1</v>
      </c>
      <c r="V368" s="44">
        <f t="shared" si="287"/>
        <v>48000</v>
      </c>
      <c r="W368" s="44">
        <f t="shared" si="256"/>
        <v>48000</v>
      </c>
      <c r="X368" s="45" t="s">
        <v>583</v>
      </c>
      <c r="Y368" s="45" t="s">
        <v>584</v>
      </c>
      <c r="Z368" s="45" t="s">
        <v>585</v>
      </c>
      <c r="AA368" s="47"/>
      <c r="AB368" s="47"/>
      <c r="AC368" s="47"/>
      <c r="AD368" s="47"/>
    </row>
    <row r="369" spans="1:30" s="49" customFormat="1" ht="99" customHeight="1" x14ac:dyDescent="0.3">
      <c r="A369" s="51">
        <v>365</v>
      </c>
      <c r="B369" s="56" t="s">
        <v>537</v>
      </c>
      <c r="C369" s="57" t="s">
        <v>539</v>
      </c>
      <c r="D369" s="82" t="s">
        <v>5</v>
      </c>
      <c r="E369" s="13">
        <v>52000</v>
      </c>
      <c r="F369" s="2">
        <v>1</v>
      </c>
      <c r="G369" s="6">
        <f t="shared" ref="G369:G381" si="291">E369*F369</f>
        <v>52000</v>
      </c>
      <c r="H369" s="3"/>
      <c r="I369" s="15"/>
      <c r="J369" s="3">
        <f t="shared" ref="J369:J381" si="292">H369*I369</f>
        <v>0</v>
      </c>
      <c r="K369" s="3">
        <f t="shared" ref="K369:K381" si="293">F369-H369</f>
        <v>1</v>
      </c>
      <c r="L369" s="13">
        <f t="shared" si="284"/>
        <v>52000</v>
      </c>
      <c r="M369" s="3">
        <v>1</v>
      </c>
      <c r="N369" s="13">
        <f t="shared" si="288"/>
        <v>52000</v>
      </c>
      <c r="O369" s="13"/>
      <c r="P369" s="13"/>
      <c r="Q369" s="13"/>
      <c r="R369" s="13"/>
      <c r="S369" s="16"/>
      <c r="T369" s="17">
        <f t="shared" si="249"/>
        <v>0</v>
      </c>
      <c r="U369" s="44">
        <f>M369-S369</f>
        <v>1</v>
      </c>
      <c r="V369" s="44">
        <f t="shared" si="287"/>
        <v>52000</v>
      </c>
      <c r="W369" s="44">
        <f t="shared" si="256"/>
        <v>52000</v>
      </c>
      <c r="X369" s="45" t="s">
        <v>583</v>
      </c>
      <c r="Y369" s="45" t="s">
        <v>584</v>
      </c>
      <c r="Z369" s="45" t="s">
        <v>585</v>
      </c>
      <c r="AA369" s="47"/>
      <c r="AB369" s="47"/>
      <c r="AC369" s="47"/>
      <c r="AD369" s="47"/>
    </row>
    <row r="370" spans="1:30" s="39" customFormat="1" ht="57" customHeight="1" x14ac:dyDescent="0.25">
      <c r="A370" s="51">
        <v>366</v>
      </c>
      <c r="B370" s="94" t="s">
        <v>540</v>
      </c>
      <c r="C370" s="86"/>
      <c r="D370" s="107">
        <v>1</v>
      </c>
      <c r="E370" s="13"/>
      <c r="F370" s="2"/>
      <c r="G370" s="6">
        <f t="shared" si="291"/>
        <v>0</v>
      </c>
      <c r="H370" s="3"/>
      <c r="I370" s="15"/>
      <c r="J370" s="3">
        <f t="shared" si="292"/>
        <v>0</v>
      </c>
      <c r="K370" s="3">
        <f t="shared" si="293"/>
        <v>0</v>
      </c>
      <c r="L370" s="13">
        <f t="shared" si="284"/>
        <v>0</v>
      </c>
      <c r="M370" s="3">
        <v>1</v>
      </c>
      <c r="N370" s="13">
        <f t="shared" si="288"/>
        <v>0</v>
      </c>
      <c r="O370" s="13"/>
      <c r="P370" s="3"/>
      <c r="Q370" s="13"/>
      <c r="R370" s="13"/>
      <c r="S370" s="16">
        <v>1</v>
      </c>
      <c r="T370" s="17">
        <f t="shared" si="249"/>
        <v>0</v>
      </c>
      <c r="U370" s="36"/>
      <c r="V370" s="37"/>
      <c r="W370" s="37">
        <f t="shared" si="256"/>
        <v>0</v>
      </c>
      <c r="X370" s="38"/>
      <c r="Y370" s="38"/>
      <c r="Z370" s="38"/>
      <c r="AA370" s="5"/>
      <c r="AB370" s="5"/>
      <c r="AC370" s="5"/>
      <c r="AD370" s="5"/>
    </row>
    <row r="371" spans="1:30" s="39" customFormat="1" ht="40.5" x14ac:dyDescent="0.25">
      <c r="A371" s="51">
        <v>367</v>
      </c>
      <c r="B371" s="95" t="s">
        <v>541</v>
      </c>
      <c r="C371" s="86"/>
      <c r="D371" s="107">
        <v>1</v>
      </c>
      <c r="E371" s="85"/>
      <c r="F371" s="2"/>
      <c r="G371" s="6">
        <f t="shared" si="291"/>
        <v>0</v>
      </c>
      <c r="H371" s="3"/>
      <c r="I371" s="15"/>
      <c r="J371" s="3">
        <f t="shared" si="292"/>
        <v>0</v>
      </c>
      <c r="K371" s="3">
        <f t="shared" si="293"/>
        <v>0</v>
      </c>
      <c r="L371" s="13">
        <f t="shared" ref="L371:L381" si="294">G371-J371</f>
        <v>0</v>
      </c>
      <c r="M371" s="3">
        <v>1</v>
      </c>
      <c r="N371" s="13">
        <f t="shared" si="288"/>
        <v>0</v>
      </c>
      <c r="O371" s="13"/>
      <c r="P371" s="3"/>
      <c r="Q371" s="13"/>
      <c r="R371" s="13"/>
      <c r="S371" s="16">
        <v>1</v>
      </c>
      <c r="T371" s="17">
        <f t="shared" si="249"/>
        <v>0</v>
      </c>
      <c r="U371" s="36"/>
      <c r="V371" s="37"/>
      <c r="W371" s="37"/>
      <c r="X371" s="38"/>
      <c r="Y371" s="38"/>
      <c r="Z371" s="38"/>
      <c r="AA371" s="5"/>
      <c r="AB371" s="5"/>
      <c r="AC371" s="5"/>
      <c r="AD371" s="5"/>
    </row>
    <row r="372" spans="1:30" ht="99" customHeight="1" x14ac:dyDescent="0.3">
      <c r="A372" s="51">
        <v>368</v>
      </c>
      <c r="B372" s="56" t="s">
        <v>542</v>
      </c>
      <c r="C372" s="56" t="s">
        <v>543</v>
      </c>
      <c r="D372" s="82" t="s">
        <v>8</v>
      </c>
      <c r="E372" s="85">
        <v>447.21719999999999</v>
      </c>
      <c r="F372" s="2">
        <v>1500</v>
      </c>
      <c r="G372" s="6">
        <f t="shared" si="291"/>
        <v>670825.79999999993</v>
      </c>
      <c r="H372" s="3"/>
      <c r="I372" s="15"/>
      <c r="J372" s="3">
        <f t="shared" si="292"/>
        <v>0</v>
      </c>
      <c r="K372" s="3">
        <f t="shared" si="293"/>
        <v>1500</v>
      </c>
      <c r="L372" s="13">
        <f t="shared" si="294"/>
        <v>670825.79999999993</v>
      </c>
      <c r="M372" s="3">
        <f t="shared" ref="M372:M380" si="295">K372*30/100</f>
        <v>450</v>
      </c>
      <c r="N372" s="13">
        <f t="shared" si="288"/>
        <v>201247.74</v>
      </c>
      <c r="O372" s="13"/>
      <c r="P372" s="13"/>
      <c r="Q372" s="13"/>
      <c r="R372" s="13"/>
      <c r="S372" s="16"/>
      <c r="T372" s="17">
        <f t="shared" si="249"/>
        <v>0</v>
      </c>
      <c r="U372" s="44">
        <f>M372-S372</f>
        <v>450</v>
      </c>
      <c r="V372" s="44">
        <f t="shared" si="287"/>
        <v>447.21719999999999</v>
      </c>
      <c r="W372" s="44">
        <f>U372*E372</f>
        <v>201247.74</v>
      </c>
      <c r="X372" s="45" t="s">
        <v>583</v>
      </c>
      <c r="Y372" s="45" t="s">
        <v>584</v>
      </c>
      <c r="Z372" s="45" t="s">
        <v>585</v>
      </c>
    </row>
    <row r="373" spans="1:30" s="39" customFormat="1" ht="40.5" x14ac:dyDescent="0.25">
      <c r="A373" s="51">
        <v>369</v>
      </c>
      <c r="B373" s="95" t="s">
        <v>544</v>
      </c>
      <c r="C373" s="86"/>
      <c r="D373" s="107">
        <v>1</v>
      </c>
      <c r="E373" s="85"/>
      <c r="F373" s="2"/>
      <c r="G373" s="6">
        <f t="shared" si="291"/>
        <v>0</v>
      </c>
      <c r="H373" s="3"/>
      <c r="I373" s="15"/>
      <c r="J373" s="3">
        <f t="shared" si="292"/>
        <v>0</v>
      </c>
      <c r="K373" s="3">
        <f t="shared" si="293"/>
        <v>0</v>
      </c>
      <c r="L373" s="13">
        <f t="shared" si="294"/>
        <v>0</v>
      </c>
      <c r="M373" s="3">
        <v>1</v>
      </c>
      <c r="N373" s="13">
        <f t="shared" si="288"/>
        <v>0</v>
      </c>
      <c r="O373" s="13"/>
      <c r="P373" s="3"/>
      <c r="Q373" s="13"/>
      <c r="R373" s="13"/>
      <c r="S373" s="16">
        <v>1</v>
      </c>
      <c r="T373" s="17">
        <f t="shared" si="249"/>
        <v>0</v>
      </c>
      <c r="U373" s="36"/>
      <c r="V373" s="37"/>
      <c r="W373" s="37">
        <f t="shared" ref="W373:W376" si="296">U373*E373</f>
        <v>0</v>
      </c>
      <c r="X373" s="38"/>
      <c r="Y373" s="38"/>
      <c r="Z373" s="38"/>
      <c r="AA373" s="5"/>
      <c r="AB373" s="5"/>
      <c r="AC373" s="5"/>
      <c r="AD373" s="5"/>
    </row>
    <row r="374" spans="1:30" ht="99" customHeight="1" x14ac:dyDescent="0.3">
      <c r="A374" s="51">
        <v>370</v>
      </c>
      <c r="B374" s="56" t="s">
        <v>545</v>
      </c>
      <c r="C374" s="56" t="s">
        <v>546</v>
      </c>
      <c r="D374" s="82" t="s">
        <v>8</v>
      </c>
      <c r="E374" s="88">
        <v>389.6</v>
      </c>
      <c r="F374" s="2">
        <v>2500</v>
      </c>
      <c r="G374" s="6">
        <f t="shared" si="291"/>
        <v>974000</v>
      </c>
      <c r="H374" s="3">
        <v>100</v>
      </c>
      <c r="I374" s="15">
        <v>85</v>
      </c>
      <c r="J374" s="3">
        <f t="shared" si="292"/>
        <v>8500</v>
      </c>
      <c r="K374" s="3">
        <f t="shared" si="293"/>
        <v>2400</v>
      </c>
      <c r="L374" s="13">
        <f t="shared" si="294"/>
        <v>965500</v>
      </c>
      <c r="M374" s="3">
        <f t="shared" si="295"/>
        <v>720</v>
      </c>
      <c r="N374" s="13">
        <f t="shared" si="288"/>
        <v>280512</v>
      </c>
      <c r="O374" s="13"/>
      <c r="P374" s="13"/>
      <c r="Q374" s="13"/>
      <c r="R374" s="13"/>
      <c r="S374" s="16"/>
      <c r="T374" s="17">
        <f t="shared" si="249"/>
        <v>0</v>
      </c>
      <c r="U374" s="44">
        <f>M374-S374</f>
        <v>720</v>
      </c>
      <c r="V374" s="44">
        <f t="shared" si="287"/>
        <v>389.6</v>
      </c>
      <c r="W374" s="44">
        <f t="shared" si="296"/>
        <v>280512</v>
      </c>
      <c r="X374" s="45" t="s">
        <v>583</v>
      </c>
      <c r="Y374" s="45" t="s">
        <v>584</v>
      </c>
      <c r="Z374" s="45" t="s">
        <v>585</v>
      </c>
    </row>
    <row r="375" spans="1:30" ht="99" customHeight="1" x14ac:dyDescent="0.3">
      <c r="A375" s="51">
        <v>371</v>
      </c>
      <c r="B375" s="56" t="s">
        <v>547</v>
      </c>
      <c r="C375" s="56" t="s">
        <v>548</v>
      </c>
      <c r="D375" s="82" t="s">
        <v>13</v>
      </c>
      <c r="E375" s="13">
        <v>20000</v>
      </c>
      <c r="F375" s="2">
        <v>30</v>
      </c>
      <c r="G375" s="6">
        <f t="shared" si="291"/>
        <v>600000</v>
      </c>
      <c r="H375" s="3"/>
      <c r="I375" s="15"/>
      <c r="J375" s="3">
        <f t="shared" si="292"/>
        <v>0</v>
      </c>
      <c r="K375" s="3">
        <f t="shared" si="293"/>
        <v>30</v>
      </c>
      <c r="L375" s="13">
        <f t="shared" si="294"/>
        <v>600000</v>
      </c>
      <c r="M375" s="3">
        <f t="shared" si="295"/>
        <v>9</v>
      </c>
      <c r="N375" s="13">
        <f t="shared" si="288"/>
        <v>180000</v>
      </c>
      <c r="O375" s="13"/>
      <c r="P375" s="13"/>
      <c r="Q375" s="13"/>
      <c r="R375" s="13"/>
      <c r="S375" s="16"/>
      <c r="T375" s="17">
        <f t="shared" si="249"/>
        <v>0</v>
      </c>
      <c r="U375" s="44">
        <f>M375-S375</f>
        <v>9</v>
      </c>
      <c r="V375" s="44">
        <f t="shared" si="287"/>
        <v>20000</v>
      </c>
      <c r="W375" s="44">
        <f t="shared" si="296"/>
        <v>180000</v>
      </c>
      <c r="X375" s="45" t="s">
        <v>583</v>
      </c>
      <c r="Y375" s="45" t="s">
        <v>584</v>
      </c>
      <c r="Z375" s="45" t="s">
        <v>585</v>
      </c>
    </row>
    <row r="376" spans="1:30" s="39" customFormat="1" ht="21" x14ac:dyDescent="0.25">
      <c r="A376" s="51">
        <v>372</v>
      </c>
      <c r="B376" s="93" t="s">
        <v>549</v>
      </c>
      <c r="C376" s="86"/>
      <c r="D376" s="107">
        <v>1</v>
      </c>
      <c r="E376" s="13"/>
      <c r="F376" s="2"/>
      <c r="G376" s="6">
        <f t="shared" si="291"/>
        <v>0</v>
      </c>
      <c r="H376" s="3"/>
      <c r="I376" s="15"/>
      <c r="J376" s="3">
        <f t="shared" si="292"/>
        <v>0</v>
      </c>
      <c r="K376" s="3">
        <f t="shared" si="293"/>
        <v>0</v>
      </c>
      <c r="L376" s="13">
        <f t="shared" si="294"/>
        <v>0</v>
      </c>
      <c r="M376" s="3">
        <v>1</v>
      </c>
      <c r="N376" s="13">
        <f t="shared" ref="N376:N382" si="297">E376*M376</f>
        <v>0</v>
      </c>
      <c r="O376" s="13"/>
      <c r="P376" s="3"/>
      <c r="Q376" s="13"/>
      <c r="R376" s="13"/>
      <c r="S376" s="16">
        <v>1</v>
      </c>
      <c r="T376" s="17">
        <f t="shared" si="249"/>
        <v>0</v>
      </c>
      <c r="U376" s="36"/>
      <c r="V376" s="37"/>
      <c r="W376" s="37">
        <f t="shared" si="296"/>
        <v>0</v>
      </c>
      <c r="X376" s="38"/>
      <c r="Y376" s="38"/>
      <c r="Z376" s="38"/>
      <c r="AA376" s="5"/>
      <c r="AB376" s="5"/>
      <c r="AC376" s="5"/>
      <c r="AD376" s="5"/>
    </row>
    <row r="377" spans="1:30" ht="99" customHeight="1" x14ac:dyDescent="0.3">
      <c r="A377" s="51">
        <v>373</v>
      </c>
      <c r="B377" s="56" t="s">
        <v>550</v>
      </c>
      <c r="C377" s="56" t="s">
        <v>551</v>
      </c>
      <c r="D377" s="82" t="s">
        <v>13</v>
      </c>
      <c r="E377" s="13">
        <v>6550</v>
      </c>
      <c r="F377" s="2">
        <v>5</v>
      </c>
      <c r="G377" s="6">
        <f t="shared" si="291"/>
        <v>32750</v>
      </c>
      <c r="H377" s="3"/>
      <c r="I377" s="15"/>
      <c r="J377" s="3">
        <f t="shared" si="292"/>
        <v>0</v>
      </c>
      <c r="K377" s="3">
        <f t="shared" si="293"/>
        <v>5</v>
      </c>
      <c r="L377" s="13">
        <f t="shared" si="294"/>
        <v>32750</v>
      </c>
      <c r="M377" s="3">
        <v>2</v>
      </c>
      <c r="N377" s="13">
        <f t="shared" si="297"/>
        <v>13100</v>
      </c>
      <c r="O377" s="13">
        <v>5400</v>
      </c>
      <c r="P377" s="13"/>
      <c r="Q377" s="13"/>
      <c r="R377" s="13"/>
      <c r="S377" s="16"/>
      <c r="T377" s="17">
        <f t="shared" si="249"/>
        <v>0</v>
      </c>
      <c r="U377" s="44">
        <f t="shared" ref="U377:U378" si="298">M377-S377</f>
        <v>2</v>
      </c>
      <c r="V377" s="44">
        <f t="shared" si="287"/>
        <v>5400</v>
      </c>
      <c r="W377" s="44">
        <f>U377*O377</f>
        <v>10800</v>
      </c>
      <c r="X377" s="45" t="s">
        <v>583</v>
      </c>
      <c r="Y377" s="45" t="s">
        <v>584</v>
      </c>
      <c r="Z377" s="45" t="s">
        <v>585</v>
      </c>
    </row>
    <row r="378" spans="1:30" ht="75" x14ac:dyDescent="0.3">
      <c r="A378" s="51">
        <v>374</v>
      </c>
      <c r="B378" s="56" t="s">
        <v>552</v>
      </c>
      <c r="C378" s="56" t="s">
        <v>553</v>
      </c>
      <c r="D378" s="82" t="s">
        <v>13</v>
      </c>
      <c r="E378" s="34">
        <v>6700</v>
      </c>
      <c r="F378" s="30">
        <v>70</v>
      </c>
      <c r="G378" s="31">
        <f t="shared" si="291"/>
        <v>469000</v>
      </c>
      <c r="H378" s="32"/>
      <c r="I378" s="33"/>
      <c r="J378" s="32">
        <f t="shared" si="292"/>
        <v>0</v>
      </c>
      <c r="K378" s="32">
        <f t="shared" si="293"/>
        <v>70</v>
      </c>
      <c r="L378" s="34">
        <f t="shared" si="294"/>
        <v>469000</v>
      </c>
      <c r="M378" s="32">
        <f t="shared" si="295"/>
        <v>21</v>
      </c>
      <c r="N378" s="34">
        <f t="shared" si="297"/>
        <v>140700</v>
      </c>
      <c r="O378" s="34">
        <v>5400</v>
      </c>
      <c r="P378" s="34"/>
      <c r="Q378" s="34"/>
      <c r="R378" s="34"/>
      <c r="S378" s="32">
        <v>10</v>
      </c>
      <c r="T378" s="34">
        <f t="shared" si="249"/>
        <v>54000</v>
      </c>
      <c r="U378" s="44">
        <f t="shared" si="298"/>
        <v>11</v>
      </c>
      <c r="V378" s="44">
        <f t="shared" si="287"/>
        <v>5400</v>
      </c>
      <c r="W378" s="44">
        <f t="shared" ref="W378:W380" si="299">U378*O378</f>
        <v>59400</v>
      </c>
      <c r="X378" s="45" t="s">
        <v>583</v>
      </c>
      <c r="Y378" s="45" t="s">
        <v>584</v>
      </c>
      <c r="Z378" s="45" t="s">
        <v>585</v>
      </c>
    </row>
    <row r="379" spans="1:30" ht="75" x14ac:dyDescent="0.3">
      <c r="A379" s="51">
        <v>375</v>
      </c>
      <c r="B379" s="56" t="s">
        <v>554</v>
      </c>
      <c r="C379" s="56" t="s">
        <v>555</v>
      </c>
      <c r="D379" s="82" t="s">
        <v>13</v>
      </c>
      <c r="E379" s="34">
        <v>6700</v>
      </c>
      <c r="F379" s="30">
        <v>70</v>
      </c>
      <c r="G379" s="31">
        <f t="shared" si="291"/>
        <v>469000</v>
      </c>
      <c r="H379" s="32"/>
      <c r="I379" s="33"/>
      <c r="J379" s="32">
        <f t="shared" si="292"/>
        <v>0</v>
      </c>
      <c r="K379" s="32">
        <f t="shared" si="293"/>
        <v>70</v>
      </c>
      <c r="L379" s="34">
        <f t="shared" si="294"/>
        <v>469000</v>
      </c>
      <c r="M379" s="32">
        <f t="shared" si="295"/>
        <v>21</v>
      </c>
      <c r="N379" s="34">
        <f t="shared" si="297"/>
        <v>140700</v>
      </c>
      <c r="O379" s="34">
        <v>5400</v>
      </c>
      <c r="P379" s="34"/>
      <c r="Q379" s="34"/>
      <c r="R379" s="34"/>
      <c r="S379" s="32">
        <v>10</v>
      </c>
      <c r="T379" s="34">
        <f t="shared" si="249"/>
        <v>54000</v>
      </c>
      <c r="U379" s="44">
        <f>M379-S379</f>
        <v>11</v>
      </c>
      <c r="V379" s="44">
        <f t="shared" si="287"/>
        <v>5400</v>
      </c>
      <c r="W379" s="44">
        <f t="shared" si="299"/>
        <v>59400</v>
      </c>
      <c r="X379" s="45" t="s">
        <v>583</v>
      </c>
      <c r="Y379" s="45" t="s">
        <v>584</v>
      </c>
      <c r="Z379" s="45" t="s">
        <v>585</v>
      </c>
    </row>
    <row r="380" spans="1:30" ht="75" x14ac:dyDescent="0.3">
      <c r="A380" s="51">
        <v>376</v>
      </c>
      <c r="B380" s="56" t="s">
        <v>556</v>
      </c>
      <c r="C380" s="56" t="s">
        <v>557</v>
      </c>
      <c r="D380" s="82" t="s">
        <v>13</v>
      </c>
      <c r="E380" s="34">
        <v>15500</v>
      </c>
      <c r="F380" s="30">
        <v>70</v>
      </c>
      <c r="G380" s="31">
        <f t="shared" si="291"/>
        <v>1085000</v>
      </c>
      <c r="H380" s="32"/>
      <c r="I380" s="33"/>
      <c r="J380" s="32">
        <f t="shared" si="292"/>
        <v>0</v>
      </c>
      <c r="K380" s="32">
        <f t="shared" si="293"/>
        <v>70</v>
      </c>
      <c r="L380" s="34">
        <f t="shared" si="294"/>
        <v>1085000</v>
      </c>
      <c r="M380" s="32">
        <f t="shared" si="295"/>
        <v>21</v>
      </c>
      <c r="N380" s="34">
        <f t="shared" si="297"/>
        <v>325500</v>
      </c>
      <c r="O380" s="34">
        <v>12500</v>
      </c>
      <c r="P380" s="34"/>
      <c r="Q380" s="34"/>
      <c r="R380" s="34"/>
      <c r="S380" s="32">
        <v>10</v>
      </c>
      <c r="T380" s="34">
        <f t="shared" si="249"/>
        <v>125000</v>
      </c>
      <c r="U380" s="44">
        <f>M380-S380</f>
        <v>11</v>
      </c>
      <c r="V380" s="44">
        <f t="shared" si="287"/>
        <v>12500</v>
      </c>
      <c r="W380" s="44">
        <f t="shared" si="299"/>
        <v>137500</v>
      </c>
      <c r="X380" s="45" t="s">
        <v>583</v>
      </c>
      <c r="Y380" s="45" t="s">
        <v>584</v>
      </c>
      <c r="Z380" s="45" t="s">
        <v>585</v>
      </c>
    </row>
    <row r="381" spans="1:30" ht="99" customHeight="1" x14ac:dyDescent="0.3">
      <c r="A381" s="51">
        <v>377</v>
      </c>
      <c r="B381" s="59" t="s">
        <v>558</v>
      </c>
      <c r="C381" s="59" t="s">
        <v>559</v>
      </c>
      <c r="D381" s="82" t="s">
        <v>13</v>
      </c>
      <c r="E381" s="13">
        <v>26000</v>
      </c>
      <c r="F381" s="2">
        <v>1</v>
      </c>
      <c r="G381" s="6">
        <f t="shared" si="291"/>
        <v>26000</v>
      </c>
      <c r="H381" s="3"/>
      <c r="I381" s="15"/>
      <c r="J381" s="3">
        <f t="shared" si="292"/>
        <v>0</v>
      </c>
      <c r="K381" s="3">
        <f t="shared" si="293"/>
        <v>1</v>
      </c>
      <c r="L381" s="13">
        <f t="shared" si="294"/>
        <v>26000</v>
      </c>
      <c r="M381" s="3">
        <v>1</v>
      </c>
      <c r="N381" s="13">
        <f t="shared" si="297"/>
        <v>26000</v>
      </c>
      <c r="O381" s="13"/>
      <c r="P381" s="13"/>
      <c r="Q381" s="13"/>
      <c r="R381" s="13"/>
      <c r="S381" s="16"/>
      <c r="T381" s="17">
        <f t="shared" si="249"/>
        <v>0</v>
      </c>
      <c r="U381" s="44">
        <f>M381-S381</f>
        <v>1</v>
      </c>
      <c r="V381" s="44">
        <f t="shared" si="287"/>
        <v>26000</v>
      </c>
      <c r="W381" s="44">
        <f>U381*E381</f>
        <v>26000</v>
      </c>
      <c r="X381" s="45" t="s">
        <v>583</v>
      </c>
      <c r="Y381" s="45" t="s">
        <v>584</v>
      </c>
      <c r="Z381" s="45" t="s">
        <v>585</v>
      </c>
    </row>
    <row r="382" spans="1:30" s="39" customFormat="1" ht="100.5" customHeight="1" x14ac:dyDescent="0.25">
      <c r="A382" s="108">
        <v>378</v>
      </c>
      <c r="B382" s="109" t="s">
        <v>560</v>
      </c>
      <c r="C382" s="109"/>
      <c r="D382" s="110"/>
      <c r="E382" s="13"/>
      <c r="F382" s="2"/>
      <c r="G382" s="6">
        <f t="shared" ref="G382:G389" si="300">E382*F382</f>
        <v>0</v>
      </c>
      <c r="H382" s="3"/>
      <c r="I382" s="15"/>
      <c r="J382" s="3">
        <f t="shared" ref="J382:J389" si="301">H382*I382</f>
        <v>0</v>
      </c>
      <c r="K382" s="3">
        <f t="shared" ref="K382:K389" si="302">F382-H382</f>
        <v>0</v>
      </c>
      <c r="L382" s="13">
        <f t="shared" ref="L382:L389" si="303">G382-J382</f>
        <v>0</v>
      </c>
      <c r="M382" s="3">
        <v>1</v>
      </c>
      <c r="N382" s="13">
        <f t="shared" si="297"/>
        <v>0</v>
      </c>
      <c r="O382" s="13"/>
      <c r="P382" s="3"/>
      <c r="Q382" s="13"/>
      <c r="R382" s="13"/>
      <c r="S382" s="16"/>
      <c r="T382" s="17">
        <f t="shared" si="249"/>
        <v>0</v>
      </c>
      <c r="U382" s="36"/>
      <c r="V382" s="37"/>
      <c r="W382" s="37">
        <f t="shared" ref="W382:W389" si="304">U382*E382</f>
        <v>0</v>
      </c>
      <c r="X382" s="38"/>
      <c r="Y382" s="38"/>
      <c r="Z382" s="38"/>
      <c r="AA382" s="5"/>
      <c r="AB382" s="5"/>
      <c r="AC382" s="5"/>
      <c r="AD382" s="5"/>
    </row>
    <row r="383" spans="1:30" ht="99" customHeight="1" x14ac:dyDescent="0.3">
      <c r="A383" s="51">
        <v>379</v>
      </c>
      <c r="B383" s="67" t="s">
        <v>561</v>
      </c>
      <c r="C383" s="72" t="s">
        <v>562</v>
      </c>
      <c r="D383" s="80" t="s">
        <v>174</v>
      </c>
      <c r="E383" s="13">
        <v>79400</v>
      </c>
      <c r="F383" s="2">
        <v>40</v>
      </c>
      <c r="G383" s="6">
        <f t="shared" si="300"/>
        <v>3176000</v>
      </c>
      <c r="H383" s="3"/>
      <c r="I383" s="15"/>
      <c r="J383" s="3">
        <f t="shared" si="301"/>
        <v>0</v>
      </c>
      <c r="K383" s="3">
        <f t="shared" si="302"/>
        <v>40</v>
      </c>
      <c r="L383" s="13">
        <f t="shared" si="303"/>
        <v>3176000</v>
      </c>
      <c r="M383" s="3">
        <f t="shared" ref="M383:M389" si="305">K383*30/100</f>
        <v>12</v>
      </c>
      <c r="N383" s="13">
        <f t="shared" ref="N383:N389" si="306">E383*M383</f>
        <v>952800</v>
      </c>
      <c r="O383" s="13"/>
      <c r="P383" s="13"/>
      <c r="Q383" s="13"/>
      <c r="R383" s="13"/>
      <c r="S383" s="16"/>
      <c r="T383" s="17">
        <f t="shared" si="249"/>
        <v>0</v>
      </c>
      <c r="U383" s="44">
        <f t="shared" ref="U383:U386" si="307">M383-S383</f>
        <v>12</v>
      </c>
      <c r="V383" s="44">
        <f t="shared" si="287"/>
        <v>79400</v>
      </c>
      <c r="W383" s="44">
        <f t="shared" si="304"/>
        <v>952800</v>
      </c>
      <c r="X383" s="45" t="s">
        <v>583</v>
      </c>
      <c r="Y383" s="45" t="s">
        <v>584</v>
      </c>
      <c r="Z383" s="45" t="s">
        <v>585</v>
      </c>
    </row>
    <row r="384" spans="1:30" ht="99" customHeight="1" x14ac:dyDescent="0.3">
      <c r="A384" s="51">
        <v>380</v>
      </c>
      <c r="B384" s="62" t="s">
        <v>563</v>
      </c>
      <c r="C384" s="72" t="s">
        <v>562</v>
      </c>
      <c r="D384" s="80" t="s">
        <v>174</v>
      </c>
      <c r="E384" s="13">
        <v>82175</v>
      </c>
      <c r="F384" s="2">
        <v>12</v>
      </c>
      <c r="G384" s="6">
        <f t="shared" si="300"/>
        <v>986100</v>
      </c>
      <c r="H384" s="3"/>
      <c r="I384" s="15"/>
      <c r="J384" s="3">
        <f t="shared" si="301"/>
        <v>0</v>
      </c>
      <c r="K384" s="3">
        <f t="shared" si="302"/>
        <v>12</v>
      </c>
      <c r="L384" s="13">
        <f t="shared" si="303"/>
        <v>986100</v>
      </c>
      <c r="M384" s="3">
        <v>3</v>
      </c>
      <c r="N384" s="13">
        <f t="shared" si="306"/>
        <v>246525</v>
      </c>
      <c r="O384" s="13"/>
      <c r="P384" s="13"/>
      <c r="Q384" s="13"/>
      <c r="R384" s="13"/>
      <c r="S384" s="16"/>
      <c r="T384" s="17">
        <f t="shared" si="249"/>
        <v>0</v>
      </c>
      <c r="U384" s="44">
        <f t="shared" si="307"/>
        <v>3</v>
      </c>
      <c r="V384" s="44">
        <f t="shared" si="287"/>
        <v>82175</v>
      </c>
      <c r="W384" s="44">
        <f t="shared" si="304"/>
        <v>246525</v>
      </c>
      <c r="X384" s="45" t="s">
        <v>583</v>
      </c>
      <c r="Y384" s="45" t="s">
        <v>584</v>
      </c>
      <c r="Z384" s="45" t="s">
        <v>585</v>
      </c>
    </row>
    <row r="385" spans="1:26" ht="99" customHeight="1" x14ac:dyDescent="0.3">
      <c r="A385" s="51">
        <v>381</v>
      </c>
      <c r="B385" s="62" t="s">
        <v>564</v>
      </c>
      <c r="C385" s="72" t="s">
        <v>302</v>
      </c>
      <c r="D385" s="80" t="s">
        <v>9</v>
      </c>
      <c r="E385" s="13">
        <v>69510</v>
      </c>
      <c r="F385" s="2">
        <v>5</v>
      </c>
      <c r="G385" s="6">
        <f t="shared" si="300"/>
        <v>347550</v>
      </c>
      <c r="H385" s="3"/>
      <c r="I385" s="15"/>
      <c r="J385" s="3">
        <f t="shared" si="301"/>
        <v>0</v>
      </c>
      <c r="K385" s="3">
        <f t="shared" si="302"/>
        <v>5</v>
      </c>
      <c r="L385" s="13">
        <f t="shared" si="303"/>
        <v>347550</v>
      </c>
      <c r="M385" s="3">
        <v>2</v>
      </c>
      <c r="N385" s="13">
        <f t="shared" si="306"/>
        <v>139020</v>
      </c>
      <c r="O385" s="13"/>
      <c r="P385" s="13"/>
      <c r="Q385" s="13"/>
      <c r="R385" s="13"/>
      <c r="S385" s="16"/>
      <c r="T385" s="17">
        <f t="shared" si="249"/>
        <v>0</v>
      </c>
      <c r="U385" s="44">
        <f t="shared" si="307"/>
        <v>2</v>
      </c>
      <c r="V385" s="44">
        <f t="shared" si="287"/>
        <v>69510</v>
      </c>
      <c r="W385" s="44">
        <f t="shared" si="304"/>
        <v>139020</v>
      </c>
      <c r="X385" s="45" t="s">
        <v>583</v>
      </c>
      <c r="Y385" s="45" t="s">
        <v>584</v>
      </c>
      <c r="Z385" s="45" t="s">
        <v>585</v>
      </c>
    </row>
    <row r="386" spans="1:26" ht="99" customHeight="1" x14ac:dyDescent="0.3">
      <c r="A386" s="51">
        <v>382</v>
      </c>
      <c r="B386" s="62" t="s">
        <v>565</v>
      </c>
      <c r="C386" s="72" t="s">
        <v>566</v>
      </c>
      <c r="D386" s="80" t="s">
        <v>174</v>
      </c>
      <c r="E386" s="13">
        <v>34600</v>
      </c>
      <c r="F386" s="2">
        <v>12</v>
      </c>
      <c r="G386" s="6">
        <f t="shared" si="300"/>
        <v>415200</v>
      </c>
      <c r="H386" s="3">
        <v>6</v>
      </c>
      <c r="I386" s="15">
        <v>34600</v>
      </c>
      <c r="J386" s="3">
        <f t="shared" si="301"/>
        <v>207600</v>
      </c>
      <c r="K386" s="3">
        <f t="shared" si="302"/>
        <v>6</v>
      </c>
      <c r="L386" s="13">
        <f t="shared" si="303"/>
        <v>207600</v>
      </c>
      <c r="M386" s="3">
        <v>2</v>
      </c>
      <c r="N386" s="13">
        <f t="shared" si="306"/>
        <v>69200</v>
      </c>
      <c r="O386" s="13"/>
      <c r="P386" s="13"/>
      <c r="Q386" s="13"/>
      <c r="R386" s="13"/>
      <c r="S386" s="16"/>
      <c r="T386" s="17">
        <f t="shared" si="249"/>
        <v>0</v>
      </c>
      <c r="U386" s="44">
        <f t="shared" si="307"/>
        <v>2</v>
      </c>
      <c r="V386" s="44">
        <f t="shared" si="287"/>
        <v>34600</v>
      </c>
      <c r="W386" s="44">
        <f t="shared" si="304"/>
        <v>69200</v>
      </c>
      <c r="X386" s="45" t="s">
        <v>583</v>
      </c>
      <c r="Y386" s="45" t="s">
        <v>584</v>
      </c>
      <c r="Z386" s="45" t="s">
        <v>585</v>
      </c>
    </row>
    <row r="387" spans="1:26" ht="99" customHeight="1" x14ac:dyDescent="0.3">
      <c r="A387" s="51">
        <v>383</v>
      </c>
      <c r="B387" s="63" t="s">
        <v>567</v>
      </c>
      <c r="C387" s="73"/>
      <c r="D387" s="80" t="s">
        <v>174</v>
      </c>
      <c r="E387" s="13">
        <v>90000</v>
      </c>
      <c r="F387" s="2">
        <v>1</v>
      </c>
      <c r="G387" s="6">
        <f t="shared" si="300"/>
        <v>90000</v>
      </c>
      <c r="H387" s="3"/>
      <c r="I387" s="15"/>
      <c r="J387" s="3">
        <f t="shared" si="301"/>
        <v>0</v>
      </c>
      <c r="K387" s="3">
        <f t="shared" si="302"/>
        <v>1</v>
      </c>
      <c r="L387" s="13">
        <f t="shared" si="303"/>
        <v>90000</v>
      </c>
      <c r="M387" s="3">
        <v>1</v>
      </c>
      <c r="N387" s="13">
        <f t="shared" si="306"/>
        <v>90000</v>
      </c>
      <c r="O387" s="13"/>
      <c r="P387" s="13"/>
      <c r="Q387" s="13"/>
      <c r="R387" s="13"/>
      <c r="S387" s="16"/>
      <c r="T387" s="17">
        <f t="shared" si="249"/>
        <v>0</v>
      </c>
      <c r="U387" s="44">
        <f t="shared" ref="U387:U389" si="308">M387-S387</f>
        <v>1</v>
      </c>
      <c r="V387" s="44">
        <f t="shared" si="287"/>
        <v>90000</v>
      </c>
      <c r="W387" s="44">
        <f t="shared" si="304"/>
        <v>90000</v>
      </c>
      <c r="X387" s="45" t="s">
        <v>583</v>
      </c>
      <c r="Y387" s="45" t="s">
        <v>584</v>
      </c>
      <c r="Z387" s="45" t="s">
        <v>585</v>
      </c>
    </row>
    <row r="388" spans="1:26" ht="99" customHeight="1" x14ac:dyDescent="0.3">
      <c r="A388" s="51">
        <v>384</v>
      </c>
      <c r="B388" s="62" t="s">
        <v>568</v>
      </c>
      <c r="C388" s="72" t="s">
        <v>569</v>
      </c>
      <c r="D388" s="80" t="s">
        <v>174</v>
      </c>
      <c r="E388" s="13">
        <v>134400</v>
      </c>
      <c r="F388" s="2">
        <v>1</v>
      </c>
      <c r="G388" s="6">
        <f t="shared" si="300"/>
        <v>134400</v>
      </c>
      <c r="H388" s="3"/>
      <c r="I388" s="15"/>
      <c r="J388" s="3">
        <f t="shared" si="301"/>
        <v>0</v>
      </c>
      <c r="K388" s="3">
        <f t="shared" si="302"/>
        <v>1</v>
      </c>
      <c r="L388" s="13">
        <f t="shared" si="303"/>
        <v>134400</v>
      </c>
      <c r="M388" s="3">
        <v>1</v>
      </c>
      <c r="N388" s="13">
        <f t="shared" si="306"/>
        <v>134400</v>
      </c>
      <c r="O388" s="13"/>
      <c r="P388" s="13"/>
      <c r="Q388" s="13"/>
      <c r="R388" s="13"/>
      <c r="S388" s="16"/>
      <c r="T388" s="17">
        <f t="shared" si="249"/>
        <v>0</v>
      </c>
      <c r="U388" s="44">
        <f t="shared" si="308"/>
        <v>1</v>
      </c>
      <c r="V388" s="44">
        <f t="shared" si="287"/>
        <v>134400</v>
      </c>
      <c r="W388" s="44">
        <f t="shared" si="304"/>
        <v>134400</v>
      </c>
      <c r="X388" s="45" t="s">
        <v>583</v>
      </c>
      <c r="Y388" s="45" t="s">
        <v>584</v>
      </c>
      <c r="Z388" s="45" t="s">
        <v>585</v>
      </c>
    </row>
    <row r="389" spans="1:26" ht="99" customHeight="1" x14ac:dyDescent="0.3">
      <c r="A389" s="51">
        <v>385</v>
      </c>
      <c r="B389" s="63" t="s">
        <v>570</v>
      </c>
      <c r="C389" s="73"/>
      <c r="D389" s="80" t="s">
        <v>9</v>
      </c>
      <c r="E389" s="13">
        <v>27150</v>
      </c>
      <c r="F389" s="2">
        <v>10</v>
      </c>
      <c r="G389" s="6">
        <f t="shared" si="300"/>
        <v>271500</v>
      </c>
      <c r="H389" s="3"/>
      <c r="I389" s="15"/>
      <c r="J389" s="3">
        <f t="shared" si="301"/>
        <v>0</v>
      </c>
      <c r="K389" s="3">
        <f t="shared" si="302"/>
        <v>10</v>
      </c>
      <c r="L389" s="13">
        <f t="shared" si="303"/>
        <v>271500</v>
      </c>
      <c r="M389" s="3">
        <f t="shared" si="305"/>
        <v>3</v>
      </c>
      <c r="N389" s="13">
        <f t="shared" si="306"/>
        <v>81450</v>
      </c>
      <c r="O389" s="13"/>
      <c r="P389" s="13"/>
      <c r="Q389" s="13"/>
      <c r="R389" s="13"/>
      <c r="S389" s="16"/>
      <c r="T389" s="17">
        <f t="shared" ref="T389" si="309">V389*S389</f>
        <v>0</v>
      </c>
      <c r="U389" s="44">
        <f t="shared" si="308"/>
        <v>3</v>
      </c>
      <c r="V389" s="44">
        <f t="shared" si="287"/>
        <v>27150</v>
      </c>
      <c r="W389" s="44">
        <f t="shared" si="304"/>
        <v>81450</v>
      </c>
      <c r="X389" s="45" t="s">
        <v>583</v>
      </c>
      <c r="Y389" s="45" t="s">
        <v>584</v>
      </c>
      <c r="Z389" s="45" t="s">
        <v>585</v>
      </c>
    </row>
    <row r="390" spans="1:26" ht="21" x14ac:dyDescent="0.3">
      <c r="A390" s="51">
        <v>386</v>
      </c>
      <c r="B390" s="74" t="s">
        <v>588</v>
      </c>
      <c r="C390" s="71"/>
      <c r="D390" s="46"/>
      <c r="E390" s="3"/>
      <c r="F390" s="3"/>
      <c r="G390" s="3"/>
      <c r="H390" s="3"/>
      <c r="I390" s="15"/>
      <c r="J390" s="13"/>
      <c r="K390" s="3"/>
      <c r="L390" s="3"/>
      <c r="M390" s="3"/>
      <c r="N390" s="13"/>
      <c r="O390" s="13"/>
      <c r="P390" s="13"/>
      <c r="Q390" s="13"/>
      <c r="R390" s="13"/>
      <c r="S390" s="18"/>
      <c r="T390" s="17"/>
      <c r="U390" s="44"/>
      <c r="V390" s="44"/>
      <c r="W390" s="44"/>
      <c r="X390" s="46"/>
      <c r="Y390" s="46"/>
      <c r="Z390" s="46"/>
    </row>
    <row r="391" spans="1:26" ht="189" customHeight="1" x14ac:dyDescent="0.3">
      <c r="A391" s="51">
        <v>387</v>
      </c>
      <c r="B391" s="58" t="s">
        <v>589</v>
      </c>
      <c r="C391" s="62" t="s">
        <v>590</v>
      </c>
      <c r="D391" s="46" t="s">
        <v>609</v>
      </c>
      <c r="E391" s="32"/>
      <c r="F391" s="32"/>
      <c r="G391" s="32"/>
      <c r="H391" s="32"/>
      <c r="I391" s="33"/>
      <c r="J391" s="34"/>
      <c r="K391" s="32"/>
      <c r="L391" s="32"/>
      <c r="M391" s="32"/>
      <c r="N391" s="34"/>
      <c r="O391" s="34"/>
      <c r="P391" s="34"/>
      <c r="Q391" s="34"/>
      <c r="R391" s="34"/>
      <c r="S391" s="35">
        <v>5</v>
      </c>
      <c r="T391" s="34">
        <f>V391*S391</f>
        <v>317870</v>
      </c>
      <c r="U391" s="44">
        <v>10</v>
      </c>
      <c r="V391" s="44">
        <v>63574</v>
      </c>
      <c r="W391" s="44">
        <f>U391*V391</f>
        <v>635740</v>
      </c>
      <c r="X391" s="45" t="s">
        <v>583</v>
      </c>
      <c r="Y391" s="45" t="s">
        <v>584</v>
      </c>
      <c r="Z391" s="45" t="s">
        <v>585</v>
      </c>
    </row>
    <row r="392" spans="1:26" ht="21" x14ac:dyDescent="0.3">
      <c r="A392" s="51"/>
      <c r="B392" s="62" t="s">
        <v>610</v>
      </c>
      <c r="C392" s="71"/>
      <c r="D392" s="46"/>
      <c r="E392" s="3"/>
      <c r="F392" s="3"/>
      <c r="G392" s="3"/>
      <c r="H392" s="3"/>
      <c r="I392" s="15"/>
      <c r="J392" s="13"/>
      <c r="K392" s="3"/>
      <c r="L392" s="3"/>
      <c r="M392" s="3"/>
      <c r="N392" s="13"/>
      <c r="O392" s="13"/>
      <c r="P392" s="13"/>
      <c r="Q392" s="13"/>
      <c r="R392" s="13"/>
      <c r="S392" s="18"/>
      <c r="T392" s="17"/>
      <c r="U392" s="44"/>
      <c r="V392" s="44"/>
      <c r="W392" s="44">
        <f>SUM(W5:W391)</f>
        <v>38563753.68559999</v>
      </c>
      <c r="X392" s="46"/>
      <c r="Y392" s="46"/>
      <c r="Z392" s="46"/>
    </row>
    <row r="393" spans="1:26" ht="21" x14ac:dyDescent="0.3">
      <c r="A393" s="75"/>
    </row>
    <row r="394" spans="1:26" ht="37.5" x14ac:dyDescent="0.3">
      <c r="A394" s="75"/>
      <c r="B394" s="111" t="s">
        <v>611</v>
      </c>
      <c r="C394" s="112"/>
    </row>
    <row r="395" spans="1:26" ht="21" x14ac:dyDescent="0.3">
      <c r="A395" s="75"/>
      <c r="B395" s="111"/>
      <c r="C395" s="112"/>
    </row>
    <row r="396" spans="1:26" ht="21" x14ac:dyDescent="0.3">
      <c r="A396" s="75"/>
      <c r="B396" s="111" t="s">
        <v>612</v>
      </c>
      <c r="C396" s="112" t="s">
        <v>613</v>
      </c>
    </row>
    <row r="397" spans="1:26" ht="21" x14ac:dyDescent="0.3">
      <c r="A397" s="75"/>
      <c r="B397" s="111"/>
      <c r="C397" s="112"/>
    </row>
    <row r="398" spans="1:26" ht="21" x14ac:dyDescent="0.3">
      <c r="A398" s="75"/>
    </row>
    <row r="399" spans="1:26" ht="21" x14ac:dyDescent="0.3">
      <c r="A399" s="75"/>
    </row>
    <row r="400" spans="1:26" ht="21" x14ac:dyDescent="0.3">
      <c r="A400" s="75"/>
    </row>
    <row r="401" spans="1:1" ht="21" x14ac:dyDescent="0.3">
      <c r="A401" s="75"/>
    </row>
    <row r="402" spans="1:1" ht="21" x14ac:dyDescent="0.3">
      <c r="A402" s="75"/>
    </row>
    <row r="403" spans="1:1" ht="21" x14ac:dyDescent="0.3">
      <c r="A403" s="75"/>
    </row>
    <row r="404" spans="1:1" ht="21" x14ac:dyDescent="0.3">
      <c r="A404" s="75"/>
    </row>
    <row r="405" spans="1:1" ht="21" x14ac:dyDescent="0.3">
      <c r="A405" s="75"/>
    </row>
    <row r="406" spans="1:1" ht="21" x14ac:dyDescent="0.3">
      <c r="A406" s="75"/>
    </row>
    <row r="407" spans="1:1" ht="21" x14ac:dyDescent="0.3">
      <c r="A407" s="75"/>
    </row>
    <row r="408" spans="1:1" ht="21" x14ac:dyDescent="0.3">
      <c r="A408" s="75"/>
    </row>
    <row r="409" spans="1:1" ht="21" x14ac:dyDescent="0.3">
      <c r="A409" s="75"/>
    </row>
    <row r="410" spans="1:1" ht="21" x14ac:dyDescent="0.3">
      <c r="A410" s="75"/>
    </row>
    <row r="411" spans="1:1" ht="21" x14ac:dyDescent="0.3">
      <c r="A411" s="75"/>
    </row>
    <row r="412" spans="1:1" ht="21" x14ac:dyDescent="0.3">
      <c r="A412" s="75"/>
    </row>
    <row r="413" spans="1:1" ht="21" x14ac:dyDescent="0.3">
      <c r="A413" s="75"/>
    </row>
    <row r="414" spans="1:1" ht="21" x14ac:dyDescent="0.3">
      <c r="A414" s="75"/>
    </row>
    <row r="415" spans="1:1" ht="21" x14ac:dyDescent="0.3">
      <c r="A415" s="75"/>
    </row>
    <row r="416" spans="1:1" ht="21" x14ac:dyDescent="0.3">
      <c r="A416" s="75"/>
    </row>
    <row r="417" spans="1:1" ht="21" x14ac:dyDescent="0.3">
      <c r="A417" s="75"/>
    </row>
    <row r="418" spans="1:1" ht="21" x14ac:dyDescent="0.3">
      <c r="A418" s="75"/>
    </row>
    <row r="419" spans="1:1" ht="21" x14ac:dyDescent="0.3">
      <c r="A419" s="75"/>
    </row>
    <row r="420" spans="1:1" ht="21" x14ac:dyDescent="0.3">
      <c r="A420" s="75"/>
    </row>
    <row r="421" spans="1:1" ht="21" x14ac:dyDescent="0.3">
      <c r="A421" s="75"/>
    </row>
    <row r="422" spans="1:1" ht="21" x14ac:dyDescent="0.3">
      <c r="A422" s="75"/>
    </row>
    <row r="423" spans="1:1" ht="21" x14ac:dyDescent="0.3">
      <c r="A423" s="75"/>
    </row>
    <row r="424" spans="1:1" ht="21" x14ac:dyDescent="0.3">
      <c r="A424" s="75"/>
    </row>
    <row r="425" spans="1:1" ht="21" x14ac:dyDescent="0.3">
      <c r="A425" s="75"/>
    </row>
    <row r="426" spans="1:1" ht="21" x14ac:dyDescent="0.3">
      <c r="A426" s="75"/>
    </row>
    <row r="427" spans="1:1" ht="21" x14ac:dyDescent="0.3">
      <c r="A427" s="75"/>
    </row>
    <row r="428" spans="1:1" ht="21" x14ac:dyDescent="0.3">
      <c r="A428" s="75"/>
    </row>
    <row r="429" spans="1:1" ht="21" x14ac:dyDescent="0.3">
      <c r="A429" s="75"/>
    </row>
    <row r="430" spans="1:1" ht="21" x14ac:dyDescent="0.3">
      <c r="A430" s="75"/>
    </row>
    <row r="431" spans="1:1" ht="21" x14ac:dyDescent="0.3">
      <c r="A431" s="75"/>
    </row>
    <row r="432" spans="1:1" ht="21" x14ac:dyDescent="0.3">
      <c r="A432" s="75"/>
    </row>
    <row r="433" spans="1:1" ht="21" x14ac:dyDescent="0.3">
      <c r="A433" s="75"/>
    </row>
    <row r="434" spans="1:1" ht="21" x14ac:dyDescent="0.3">
      <c r="A434" s="75"/>
    </row>
    <row r="435" spans="1:1" ht="21" x14ac:dyDescent="0.3">
      <c r="A435" s="75"/>
    </row>
    <row r="436" spans="1:1" ht="21" x14ac:dyDescent="0.3">
      <c r="A436" s="75"/>
    </row>
    <row r="437" spans="1:1" ht="21" x14ac:dyDescent="0.3">
      <c r="A437" s="75"/>
    </row>
    <row r="438" spans="1:1" ht="21" x14ac:dyDescent="0.3">
      <c r="A438" s="75"/>
    </row>
    <row r="439" spans="1:1" ht="21" x14ac:dyDescent="0.3">
      <c r="A439" s="75"/>
    </row>
    <row r="440" spans="1:1" ht="21" x14ac:dyDescent="0.3">
      <c r="A440" s="75"/>
    </row>
    <row r="441" spans="1:1" ht="21" x14ac:dyDescent="0.3">
      <c r="A441" s="75"/>
    </row>
    <row r="442" spans="1:1" ht="21" x14ac:dyDescent="0.3">
      <c r="A442" s="75"/>
    </row>
    <row r="443" spans="1:1" ht="21" x14ac:dyDescent="0.3">
      <c r="A443" s="75"/>
    </row>
    <row r="444" spans="1:1" ht="21" x14ac:dyDescent="0.3">
      <c r="A444" s="52"/>
    </row>
    <row r="445" spans="1:1" ht="21" x14ac:dyDescent="0.3">
      <c r="A445" s="52"/>
    </row>
    <row r="446" spans="1:1" ht="21" x14ac:dyDescent="0.3">
      <c r="A446" s="52"/>
    </row>
    <row r="447" spans="1:1" ht="21" x14ac:dyDescent="0.3">
      <c r="A447" s="52"/>
    </row>
    <row r="448" spans="1:1" ht="21" x14ac:dyDescent="0.3">
      <c r="A448" s="52"/>
    </row>
    <row r="449" spans="1:1" ht="21" x14ac:dyDescent="0.3">
      <c r="A449" s="52"/>
    </row>
    <row r="450" spans="1:1" ht="21" x14ac:dyDescent="0.3">
      <c r="A450" s="52"/>
    </row>
    <row r="451" spans="1:1" ht="21" x14ac:dyDescent="0.3">
      <c r="A451" s="52"/>
    </row>
    <row r="452" spans="1:1" ht="21" x14ac:dyDescent="0.3">
      <c r="A452" s="52"/>
    </row>
    <row r="453" spans="1:1" ht="21" x14ac:dyDescent="0.3">
      <c r="A453" s="52"/>
    </row>
    <row r="454" spans="1:1" ht="21" x14ac:dyDescent="0.3">
      <c r="A454" s="52"/>
    </row>
    <row r="455" spans="1:1" ht="21" x14ac:dyDescent="0.3">
      <c r="A455" s="52"/>
    </row>
    <row r="456" spans="1:1" ht="21" x14ac:dyDescent="0.3">
      <c r="A456" s="52"/>
    </row>
    <row r="457" spans="1:1" ht="21" x14ac:dyDescent="0.3">
      <c r="A457" s="52"/>
    </row>
    <row r="458" spans="1:1" ht="21" x14ac:dyDescent="0.3">
      <c r="A458" s="52"/>
    </row>
    <row r="459" spans="1:1" ht="21" x14ac:dyDescent="0.3">
      <c r="A459" s="52"/>
    </row>
    <row r="460" spans="1:1" ht="21" x14ac:dyDescent="0.3">
      <c r="A460" s="52"/>
    </row>
    <row r="461" spans="1:1" ht="21" x14ac:dyDescent="0.3">
      <c r="A461" s="52"/>
    </row>
    <row r="462" spans="1:1" ht="21" x14ac:dyDescent="0.3">
      <c r="A462" s="52"/>
    </row>
    <row r="463" spans="1:1" ht="21" x14ac:dyDescent="0.3">
      <c r="A463" s="52"/>
    </row>
    <row r="464" spans="1:1" ht="21" x14ac:dyDescent="0.3">
      <c r="A464" s="52"/>
    </row>
    <row r="465" spans="1:1" ht="21" x14ac:dyDescent="0.3">
      <c r="A465" s="52"/>
    </row>
    <row r="466" spans="1:1" ht="21" x14ac:dyDescent="0.3">
      <c r="A466" s="52"/>
    </row>
    <row r="467" spans="1:1" ht="21" x14ac:dyDescent="0.3">
      <c r="A467" s="52"/>
    </row>
    <row r="468" spans="1:1" ht="21" x14ac:dyDescent="0.3">
      <c r="A468" s="52"/>
    </row>
    <row r="469" spans="1:1" ht="21" x14ac:dyDescent="0.3">
      <c r="A469" s="52"/>
    </row>
    <row r="470" spans="1:1" ht="21" x14ac:dyDescent="0.3">
      <c r="A470" s="52"/>
    </row>
    <row r="471" spans="1:1" ht="21" x14ac:dyDescent="0.3">
      <c r="A471" s="52"/>
    </row>
    <row r="472" spans="1:1" ht="21" x14ac:dyDescent="0.3">
      <c r="A472" s="52"/>
    </row>
    <row r="473" spans="1:1" ht="21" x14ac:dyDescent="0.3">
      <c r="A473" s="52"/>
    </row>
    <row r="474" spans="1:1" ht="21" x14ac:dyDescent="0.3">
      <c r="A474" s="52"/>
    </row>
    <row r="475" spans="1:1" ht="21" x14ac:dyDescent="0.3">
      <c r="A475" s="52"/>
    </row>
  </sheetData>
  <mergeCells count="6">
    <mergeCell ref="B183:C183"/>
    <mergeCell ref="B6:C6"/>
    <mergeCell ref="B9:C9"/>
    <mergeCell ref="B23:C23"/>
    <mergeCell ref="B93:C93"/>
    <mergeCell ref="B90:C90"/>
  </mergeCells>
  <pageMargins left="0.31496062992125984" right="0.31496062992125984" top="0.12" bottom="0.16" header="0.14000000000000001" footer="0.16"/>
  <pageSetup paperSize="9" scale="35" orientation="landscape" r:id="rId1"/>
  <headerFooter>
    <oddFooter>Страница &amp;P</oddFooter>
  </headerFooter>
  <rowBreaks count="1" manualBreakCount="1">
    <brk id="378" max="28" man="1"/>
  </rowBreaks>
  <colBreaks count="1" manualBreakCount="1">
    <brk id="26" min="1" max="3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2-2 хим реактивы</vt:lpstr>
      <vt:lpstr>'Приложение 2-2 хим реактивы'!Заголовки_для_печати</vt:lpstr>
      <vt:lpstr>'Приложение 2-2 хим реактивы'!Область_печати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2021-04-29T12:51:40Z</dcterms:modified>
</cp:coreProperties>
</file>