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19440" windowHeight="9615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Лист1!$A$1:$Z$7</definedName>
    <definedName name="_xlnm.Print_Area" localSheetId="0">Лист1!$A$1:$Z$8</definedName>
  </definedNames>
  <calcPr calcId="145621"/>
</workbook>
</file>

<file path=xl/calcChain.xml><?xml version="1.0" encoding="utf-8"?>
<calcChain xmlns="http://schemas.openxmlformats.org/spreadsheetml/2006/main">
  <c r="W7" i="1" l="1"/>
  <c r="W8" i="1" l="1"/>
  <c r="G3" i="1"/>
  <c r="W3" i="1" s="1"/>
  <c r="G4" i="1"/>
  <c r="W4" i="1" s="1"/>
  <c r="G5" i="1"/>
  <c r="W5" i="1" s="1"/>
  <c r="G6" i="1"/>
  <c r="W6" i="1" s="1"/>
  <c r="G7" i="1"/>
  <c r="G2" i="1"/>
  <c r="W2" i="1" s="1"/>
  <c r="N7" i="4" l="1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1" i="4"/>
  <c r="N32" i="4"/>
  <c r="N33" i="4"/>
  <c r="N34" i="4"/>
  <c r="N35" i="4"/>
  <c r="N36" i="4"/>
  <c r="N37" i="4"/>
  <c r="N6" i="4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3" i="4"/>
  <c r="I3" i="3" l="1"/>
  <c r="I4" i="3"/>
  <c r="I5" i="3"/>
  <c r="I6" i="3"/>
  <c r="I7" i="3"/>
  <c r="I8" i="3"/>
  <c r="I9" i="3"/>
  <c r="I10" i="3"/>
  <c r="I11" i="3"/>
  <c r="I2" i="3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6" i="2"/>
  <c r="O7" i="1" l="1"/>
  <c r="I7" i="1" l="1"/>
</calcChain>
</file>

<file path=xl/sharedStrings.xml><?xml version="1.0" encoding="utf-8"?>
<sst xmlns="http://schemas.openxmlformats.org/spreadsheetml/2006/main" count="135" uniqueCount="62">
  <si>
    <t xml:space="preserve">Кол-во </t>
  </si>
  <si>
    <t>№ п/п</t>
  </si>
  <si>
    <t>Реагенты и расходные материалы Cobas E 411, Elecsys</t>
  </si>
  <si>
    <t xml:space="preserve">Наименование  медицинских  изделий </t>
  </si>
  <si>
    <t>Техническая спецификация медицинских изделий</t>
  </si>
  <si>
    <t>Планируемая цена</t>
  </si>
  <si>
    <t>месяц</t>
  </si>
  <si>
    <t xml:space="preserve">Сумма (тенге) </t>
  </si>
  <si>
    <t xml:space="preserve">Место поставки </t>
  </si>
  <si>
    <t xml:space="preserve">Срок поставки товара </t>
  </si>
  <si>
    <t>Условия оплаты</t>
  </si>
  <si>
    <t>Сумма</t>
  </si>
  <si>
    <t>г. Караганда,  пр.Н. Назарбаева 10 а , КГП "Областная клиническая больница" управления здравоохранения Карагандинской области</t>
  </si>
  <si>
    <t>согласно графика поставки</t>
  </si>
  <si>
    <t>оплата  будет производиться по факту использования медицинских изделий</t>
  </si>
  <si>
    <t>16 030,00</t>
  </si>
  <si>
    <t>32 060,00</t>
  </si>
  <si>
    <t>25 000,00</t>
  </si>
  <si>
    <t>168 310,00</t>
  </si>
  <si>
    <t>1 658 528,00</t>
  </si>
  <si>
    <t>118 620,00</t>
  </si>
  <si>
    <t>75 960,00</t>
  </si>
  <si>
    <t>78 200,00</t>
  </si>
  <si>
    <t>33 505,00</t>
  </si>
  <si>
    <t>11 845,00</t>
  </si>
  <si>
    <t>660 600,00</t>
  </si>
  <si>
    <t>100 000,00</t>
  </si>
  <si>
    <t>688 545,00</t>
  </si>
  <si>
    <t>181 900,00</t>
  </si>
  <si>
    <t>1 084 980,00</t>
  </si>
  <si>
    <t>82 200,00</t>
  </si>
  <si>
    <t>44 940,00</t>
  </si>
  <si>
    <t>2 278 530,00</t>
  </si>
  <si>
    <t>141 200,00</t>
  </si>
  <si>
    <t>462 672,00</t>
  </si>
  <si>
    <t>330 634,00</t>
  </si>
  <si>
    <t>357 628,00</t>
  </si>
  <si>
    <t>2 471 420,00</t>
  </si>
  <si>
    <t>258 838,00</t>
  </si>
  <si>
    <t>284 440,00</t>
  </si>
  <si>
    <t>70 004,00</t>
  </si>
  <si>
    <t>686 000,00</t>
  </si>
  <si>
    <t>86 930,00</t>
  </si>
  <si>
    <t>32 089,00</t>
  </si>
  <si>
    <t>96 772,00</t>
  </si>
  <si>
    <t>38 896,00</t>
  </si>
  <si>
    <t>118 710,00</t>
  </si>
  <si>
    <t>46 508,00</t>
  </si>
  <si>
    <t xml:space="preserve">  (110 тестов)</t>
  </si>
  <si>
    <t>Набор реагентов  для иммуноферментного выявления видоспецифических иммуноглобулинов класса G к Ghlamydia trachomatis  (12х8)</t>
  </si>
  <si>
    <t>Набор реагентов  для иммуноферментного выявления видоспецифических иммуноглобулинов класса G к Ghlamydia trachomatis  (12х8) Метод: твердофазный непрямой иммуноферментный анализ, двухстадийный Формат планшета: 96-луночный, 12 стрипов по 8 лунок.   Специфическая активность - тест-система должна иметь показатели чувствительности и специфичности 100% при проверке ее стандартной панели положительных и отрицательных сывороток ОСО 42-28-313-00 Цветовая индикация внесения сывороток, контролей и конъюгата в лунки планшета. Возможность  транспортирования при температуре до 25ºС до 10 суток  Срок годности 12  месяцев. Укомплектованность наборов разовыми емкостями для растворов, наконечниками для пипеток, клейкой пленкой для планшетов</t>
  </si>
  <si>
    <t xml:space="preserve">набор </t>
  </si>
  <si>
    <t>набор</t>
  </si>
  <si>
    <t>Ед. измерения</t>
  </si>
  <si>
    <t xml:space="preserve">Сумма </t>
  </si>
  <si>
    <t xml:space="preserve">Итого: </t>
  </si>
  <si>
    <t>Набор реагентов для  иммуноферментного выявления      антител  класса G  к  Treponema pallidum (12х8 опр.)</t>
  </si>
  <si>
    <t>Основным свойством набора является способность выявлять в сыворотке (плазме) крови и ликворе человека специфические антитела класса G к Treponema pallidum за счёт их взаимодействия с рекомбинантным антигеном, иммобилизованным на поверхности лунокстрипов. Образование комплекса «антиген-антитело» выявляют с помощью иммуноферментного конъюгата.
Один набор рассчитан на проведение 96 анализов, включая контроли. Возможны 12 независимых постановок ИФА, при каждой из которых 4 лунки используются для постановки Контролей.
.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
Суммарное время инкубации: 1час 25 минут.</t>
  </si>
  <si>
    <r>
      <t xml:space="preserve">Набор реагентов для выявления ДНК </t>
    </r>
    <r>
      <rPr>
        <i/>
        <sz val="12"/>
        <rFont val="Times New Roman"/>
        <family val="1"/>
        <charset val="204"/>
      </rPr>
      <t xml:space="preserve">Chlamydia trachomatis </t>
    </r>
    <r>
      <rPr>
        <sz val="12"/>
        <rFont val="Times New Roman"/>
        <family val="1"/>
        <charset val="204"/>
      </rPr>
      <t xml:space="preserve">в клиническом материале методом полимеразной цепной реакции (ПЦР) с гибридизационно-флуоресцентной детекцией </t>
    </r>
  </si>
  <si>
    <r>
      <t xml:space="preserve">Набор реагентов для выявления ДНК </t>
    </r>
    <r>
      <rPr>
        <i/>
        <sz val="12"/>
        <rFont val="Times New Roman"/>
        <family val="1"/>
        <charset val="204"/>
      </rPr>
      <t>Mycoplasma genitalium</t>
    </r>
    <r>
      <rPr>
        <sz val="12"/>
        <rFont val="Times New Roman"/>
        <family val="1"/>
        <charset val="204"/>
      </rPr>
      <t xml:space="preserve"> в клиническом материале методом полимеразной цепной реакции (ПЦР) с гибридизационно-флуоресцентной детекцией</t>
    </r>
  </si>
  <si>
    <r>
      <t xml:space="preserve">Набор реагентов для выявления ДНК </t>
    </r>
    <r>
      <rPr>
        <i/>
        <sz val="12"/>
        <rFont val="Times New Roman"/>
        <family val="1"/>
        <charset val="204"/>
      </rPr>
      <t xml:space="preserve">Mycoplasma hominis </t>
    </r>
    <r>
      <rPr>
        <sz val="12"/>
        <rFont val="Times New Roman"/>
        <family val="1"/>
        <charset val="204"/>
      </rPr>
      <t xml:space="preserve">в клиническом материале методом полимеразной цепной реакции (ПЦР) с гибридизационно-флуоресцентной детекцией </t>
    </r>
  </si>
  <si>
    <r>
      <t xml:space="preserve">Набор реагентов для выявления ДНК микроорганизмов рода </t>
    </r>
    <r>
      <rPr>
        <i/>
        <sz val="12"/>
        <rFont val="Times New Roman"/>
        <family val="1"/>
        <charset val="204"/>
      </rPr>
      <t xml:space="preserve">Ureaplasma (Ureaplasma spp.) </t>
    </r>
    <r>
      <rPr>
        <sz val="12"/>
        <rFont val="Times New Roman"/>
        <family val="1"/>
        <charset val="204"/>
      </rPr>
      <t>в клиническом материале методом полимеразной цепной реакции (ПЦР) с гибридизационно-флуоресцентной детекцией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</si>
</sst>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" fillId="0" borderId="0">
      <alignment horizontal="center"/>
    </xf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</cellStyleXfs>
  <cellXfs count="52">
    <xf numFmtId="0" fontId="0" fillId="0" borderId="0" xfId="0"/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4" fontId="25" fillId="0" borderId="19" xfId="0" applyNumberFormat="1" applyFont="1" applyBorder="1" applyAlignment="1">
      <alignment horizontal="center" vertical="center" wrapText="1"/>
    </xf>
    <xf numFmtId="4" fontId="25" fillId="0" borderId="18" xfId="0" applyNumberFormat="1" applyFont="1" applyBorder="1" applyAlignment="1">
      <alignment horizontal="center" vertical="center" wrapText="1"/>
    </xf>
    <xf numFmtId="4" fontId="26" fillId="0" borderId="16" xfId="0" applyNumberFormat="1" applyFont="1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4" fontId="0" fillId="0" borderId="0" xfId="0" applyNumberFormat="1"/>
    <xf numFmtId="0" fontId="24" fillId="0" borderId="20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4" fontId="24" fillId="0" borderId="21" xfId="0" applyNumberFormat="1" applyFont="1" applyBorder="1" applyAlignment="1">
      <alignment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19" xfId="0" applyFont="1" applyFill="1" applyBorder="1" applyAlignment="1">
      <alignment horizontal="center" vertical="center" wrapText="1"/>
    </xf>
    <xf numFmtId="4" fontId="24" fillId="24" borderId="21" xfId="0" applyNumberFormat="1" applyFont="1" applyFill="1" applyBorder="1" applyAlignment="1">
      <alignment vertical="center" wrapText="1"/>
    </xf>
    <xf numFmtId="4" fontId="24" fillId="0" borderId="0" xfId="0" applyNumberFormat="1" applyFont="1" applyFill="1" applyAlignment="1">
      <alignment horizontal="left" wrapText="1"/>
    </xf>
    <xf numFmtId="4" fontId="24" fillId="0" borderId="0" xfId="0" applyNumberFormat="1" applyFont="1" applyFill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/>
    </xf>
    <xf numFmtId="4" fontId="24" fillId="0" borderId="11" xfId="0" applyNumberFormat="1" applyFont="1" applyFill="1" applyBorder="1" applyAlignment="1">
      <alignment horizontal="center" vertical="center"/>
    </xf>
    <xf numFmtId="4" fontId="24" fillId="0" borderId="11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0" borderId="13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center" vertical="center" wrapText="1"/>
    </xf>
    <xf numFmtId="2" fontId="27" fillId="0" borderId="10" xfId="59" applyNumberFormat="1" applyFont="1" applyFill="1" applyBorder="1" applyAlignment="1">
      <alignment horizontal="left" vertical="center" wrapText="1"/>
    </xf>
    <xf numFmtId="0" fontId="27" fillId="0" borderId="10" xfId="59" applyFont="1" applyFill="1" applyBorder="1" applyAlignment="1" applyProtection="1">
      <alignment horizontal="center" vertical="center" wrapText="1"/>
      <protection locked="0"/>
    </xf>
    <xf numFmtId="3" fontId="24" fillId="0" borderId="10" xfId="59" applyNumberFormat="1" applyFont="1" applyFill="1" applyBorder="1" applyAlignment="1">
      <alignment horizontal="center" vertical="center" wrapText="1"/>
    </xf>
    <xf numFmtId="4" fontId="24" fillId="0" borderId="10" xfId="59" applyNumberFormat="1" applyFont="1" applyFill="1" applyBorder="1" applyAlignment="1">
      <alignment horizontal="center" vertical="center" wrapText="1"/>
    </xf>
    <xf numFmtId="4" fontId="29" fillId="0" borderId="10" xfId="0" applyNumberFormat="1" applyFont="1" applyFill="1" applyBorder="1" applyAlignment="1">
      <alignment horizontal="center" vertical="center" wrapText="1"/>
    </xf>
    <xf numFmtId="4" fontId="30" fillId="0" borderId="10" xfId="0" applyNumberFormat="1" applyFont="1" applyFill="1" applyBorder="1" applyAlignment="1">
      <alignment horizontal="center" vertical="center" wrapText="1"/>
    </xf>
    <xf numFmtId="4" fontId="24" fillId="0" borderId="13" xfId="0" applyNumberFormat="1" applyFont="1" applyFill="1" applyBorder="1" applyAlignment="1">
      <alignment horizontal="center" vertical="center" wrapText="1"/>
    </xf>
    <xf numFmtId="2" fontId="24" fillId="0" borderId="10" xfId="59" applyNumberFormat="1" applyFont="1" applyFill="1" applyBorder="1" applyAlignment="1">
      <alignment vertical="center" wrapText="1"/>
    </xf>
    <xf numFmtId="2" fontId="24" fillId="0" borderId="10" xfId="59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left" vertical="center" wrapText="1"/>
    </xf>
    <xf numFmtId="3" fontId="24" fillId="0" borderId="0" xfId="0" applyNumberFormat="1" applyFont="1" applyFill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4" fontId="24" fillId="0" borderId="15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Alignment="1">
      <alignment horizontal="left" vertical="center" wrapText="1"/>
    </xf>
    <xf numFmtId="4" fontId="24" fillId="0" borderId="10" xfId="0" applyNumberFormat="1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4" fillId="0" borderId="10" xfId="59" applyFont="1" applyFill="1" applyBorder="1" applyAlignment="1" applyProtection="1">
      <alignment vertical="center" wrapText="1"/>
      <protection locked="0"/>
    </xf>
    <xf numFmtId="4" fontId="24" fillId="0" borderId="0" xfId="0" applyNumberFormat="1" applyFont="1" applyFill="1" applyBorder="1" applyAlignment="1">
      <alignment vertical="center" wrapText="1"/>
    </xf>
  </cellXfs>
  <cellStyles count="8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Excel Built-in Explanatory Text" xfId="79"/>
    <cellStyle name="Normal_Sheet3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1" xfId="38"/>
    <cellStyle name="Обычный 12" xfId="39"/>
    <cellStyle name="Обычный 13" xfId="40"/>
    <cellStyle name="Обычный 14" xfId="41"/>
    <cellStyle name="Обычный 15" xfId="42"/>
    <cellStyle name="Обычный 16" xfId="43"/>
    <cellStyle name="Обычный 17" xfId="44"/>
    <cellStyle name="Обычный 18" xfId="45"/>
    <cellStyle name="Обычный 19" xfId="46"/>
    <cellStyle name="Обычный 2" xfId="47"/>
    <cellStyle name="Обычный 2 2 6" xfId="78"/>
    <cellStyle name="Обычный 20" xfId="48"/>
    <cellStyle name="Обычный 21" xfId="49"/>
    <cellStyle name="Обычный 22" xfId="50"/>
    <cellStyle name="Обычный 23" xfId="51"/>
    <cellStyle name="Обычный 24" xfId="52"/>
    <cellStyle name="Обычный 25" xfId="53"/>
    <cellStyle name="Обычный 26" xfId="54"/>
    <cellStyle name="Обычный 27" xfId="55"/>
    <cellStyle name="Обычный 28" xfId="56"/>
    <cellStyle name="Обычный 29" xfId="57"/>
    <cellStyle name="Обычный 3" xfId="58"/>
    <cellStyle name="Обычный 34" xfId="73"/>
    <cellStyle name="Обычный 4" xfId="59"/>
    <cellStyle name="Обычный 43" xfId="75"/>
    <cellStyle name="Обычный 46" xfId="74"/>
    <cellStyle name="Обычный 5" xfId="60"/>
    <cellStyle name="Обычный 52" xfId="76"/>
    <cellStyle name="Обычный 57" xfId="77"/>
    <cellStyle name="Обычный 6" xfId="61"/>
    <cellStyle name="Обычный 7" xfId="62"/>
    <cellStyle name="Обычный 8" xfId="63"/>
    <cellStyle name="Обычный 9" xfId="64"/>
    <cellStyle name="Плохой 2" xfId="65"/>
    <cellStyle name="Пояснение 2" xfId="66"/>
    <cellStyle name="Примечание 2" xfId="67"/>
    <cellStyle name="Связанная ячейка 2" xfId="68"/>
    <cellStyle name="Стиль 1" xfId="69"/>
    <cellStyle name="Текст предупреждения 2" xfId="70"/>
    <cellStyle name="Финансовый 2" xfId="71"/>
    <cellStyle name="Хороший 2" xfId="7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view="pageBreakPreview" topLeftCell="A4" zoomScale="60" zoomScaleNormal="80" workbookViewId="0">
      <selection activeCell="B7" sqref="B7:C7"/>
    </sheetView>
  </sheetViews>
  <sheetFormatPr defaultRowHeight="15.75" x14ac:dyDescent="0.25"/>
  <cols>
    <col min="1" max="1" width="10" style="42" customWidth="1"/>
    <col min="2" max="2" width="36.42578125" style="51" customWidth="1"/>
    <col min="3" max="3" width="91.5703125" style="43" customWidth="1"/>
    <col min="4" max="4" width="12.85546875" style="43" customWidth="1"/>
    <col min="5" max="6" width="15.85546875" style="43" hidden="1" customWidth="1"/>
    <col min="7" max="7" width="12.28515625" style="44" customWidth="1"/>
    <col min="8" max="8" width="16.28515625" style="45" customWidth="1"/>
    <col min="9" max="9" width="11.7109375" style="45" hidden="1" customWidth="1"/>
    <col min="10" max="10" width="10.42578125" style="21" hidden="1" customWidth="1"/>
    <col min="11" max="11" width="11.140625" style="21" hidden="1" customWidth="1"/>
    <col min="12" max="12" width="13.42578125" style="21" hidden="1" customWidth="1"/>
    <col min="13" max="13" width="15.85546875" style="21" hidden="1" customWidth="1"/>
    <col min="14" max="14" width="14.7109375" style="21" hidden="1" customWidth="1"/>
    <col min="15" max="15" width="15.140625" style="21" hidden="1" customWidth="1"/>
    <col min="16" max="16" width="10.140625" style="45" hidden="1" customWidth="1"/>
    <col min="17" max="17" width="11.140625" style="45" hidden="1" customWidth="1"/>
    <col min="18" max="18" width="6.42578125" style="21" hidden="1" customWidth="1"/>
    <col min="19" max="20" width="11.140625" style="21" hidden="1" customWidth="1"/>
    <col min="21" max="21" width="8.7109375" style="21" hidden="1" customWidth="1"/>
    <col min="22" max="22" width="9.7109375" style="21" hidden="1" customWidth="1"/>
    <col min="23" max="23" width="16.7109375" style="23" customWidth="1"/>
    <col min="24" max="24" width="26.85546875" style="47" customWidth="1"/>
    <col min="25" max="25" width="19.140625" style="47" customWidth="1"/>
    <col min="26" max="26" width="22.140625" style="47" customWidth="1"/>
    <col min="27" max="16384" width="9.140625" style="20"/>
  </cols>
  <sheetData>
    <row r="1" spans="1:26" s="21" customFormat="1" ht="58.5" customHeight="1" x14ac:dyDescent="0.25">
      <c r="A1" s="22" t="s">
        <v>1</v>
      </c>
      <c r="B1" s="48" t="s">
        <v>3</v>
      </c>
      <c r="C1" s="23" t="s">
        <v>4</v>
      </c>
      <c r="D1" s="23" t="s">
        <v>53</v>
      </c>
      <c r="E1" s="23"/>
      <c r="F1" s="23"/>
      <c r="G1" s="22" t="s">
        <v>0</v>
      </c>
      <c r="H1" s="23" t="s">
        <v>5</v>
      </c>
      <c r="I1" s="24" t="s">
        <v>11</v>
      </c>
      <c r="J1" s="24" t="s">
        <v>6</v>
      </c>
      <c r="K1" s="24"/>
      <c r="L1" s="23" t="s">
        <v>7</v>
      </c>
      <c r="M1" s="25" t="s">
        <v>8</v>
      </c>
      <c r="N1" s="26" t="s">
        <v>9</v>
      </c>
      <c r="O1" s="23" t="s">
        <v>10</v>
      </c>
      <c r="P1" s="27"/>
      <c r="Q1" s="28"/>
      <c r="R1" s="28"/>
      <c r="S1" s="29"/>
      <c r="T1" s="30"/>
      <c r="U1" s="30"/>
      <c r="V1" s="23"/>
      <c r="W1" s="31" t="s">
        <v>54</v>
      </c>
      <c r="X1" s="25" t="s">
        <v>8</v>
      </c>
      <c r="Y1" s="26" t="s">
        <v>9</v>
      </c>
      <c r="Z1" s="23" t="s">
        <v>10</v>
      </c>
    </row>
    <row r="2" spans="1:26" ht="94.5" x14ac:dyDescent="0.25">
      <c r="A2" s="22">
        <v>1</v>
      </c>
      <c r="B2" s="49" t="s">
        <v>58</v>
      </c>
      <c r="C2" s="32" t="s">
        <v>48</v>
      </c>
      <c r="D2" s="33" t="s">
        <v>51</v>
      </c>
      <c r="E2" s="33">
        <v>10</v>
      </c>
      <c r="F2" s="33">
        <v>3</v>
      </c>
      <c r="G2" s="34">
        <f>E2-F2</f>
        <v>7</v>
      </c>
      <c r="H2" s="35">
        <v>49200</v>
      </c>
      <c r="I2" s="35"/>
      <c r="J2" s="36"/>
      <c r="K2" s="37"/>
      <c r="L2" s="23"/>
      <c r="M2" s="23"/>
      <c r="N2" s="23"/>
      <c r="O2" s="38"/>
      <c r="P2" s="23"/>
      <c r="Q2" s="38"/>
      <c r="R2" s="23"/>
      <c r="S2" s="23"/>
      <c r="T2" s="23"/>
      <c r="U2" s="23"/>
      <c r="V2" s="23"/>
      <c r="W2" s="23">
        <f>G2*H2</f>
        <v>344400</v>
      </c>
      <c r="X2" s="23" t="s">
        <v>12</v>
      </c>
      <c r="Y2" s="23" t="s">
        <v>13</v>
      </c>
      <c r="Z2" s="23" t="s">
        <v>14</v>
      </c>
    </row>
    <row r="3" spans="1:26" ht="105.75" customHeight="1" x14ac:dyDescent="0.25">
      <c r="A3" s="22">
        <v>2</v>
      </c>
      <c r="B3" s="49" t="s">
        <v>59</v>
      </c>
      <c r="C3" s="32" t="s">
        <v>48</v>
      </c>
      <c r="D3" s="33" t="s">
        <v>51</v>
      </c>
      <c r="E3" s="33">
        <v>8</v>
      </c>
      <c r="F3" s="33">
        <v>3</v>
      </c>
      <c r="G3" s="34">
        <f t="shared" ref="G3:G7" si="0">E3-F3</f>
        <v>5</v>
      </c>
      <c r="H3" s="35">
        <v>43000</v>
      </c>
      <c r="I3" s="35"/>
      <c r="J3" s="36"/>
      <c r="K3" s="23"/>
      <c r="L3" s="23"/>
      <c r="M3" s="23"/>
      <c r="N3" s="23"/>
      <c r="O3" s="38"/>
      <c r="P3" s="23"/>
      <c r="Q3" s="38"/>
      <c r="R3" s="23"/>
      <c r="S3" s="23"/>
      <c r="T3" s="23"/>
      <c r="U3" s="23"/>
      <c r="V3" s="23"/>
      <c r="W3" s="23">
        <f t="shared" ref="W3:W7" si="1">G3*H3</f>
        <v>215000</v>
      </c>
      <c r="X3" s="23" t="s">
        <v>12</v>
      </c>
      <c r="Y3" s="23" t="s">
        <v>13</v>
      </c>
      <c r="Z3" s="23" t="s">
        <v>14</v>
      </c>
    </row>
    <row r="4" spans="1:26" ht="99.75" customHeight="1" x14ac:dyDescent="0.25">
      <c r="A4" s="22">
        <v>3</v>
      </c>
      <c r="B4" s="49" t="s">
        <v>60</v>
      </c>
      <c r="C4" s="32" t="s">
        <v>48</v>
      </c>
      <c r="D4" s="33" t="s">
        <v>51</v>
      </c>
      <c r="E4" s="33">
        <v>8</v>
      </c>
      <c r="F4" s="33">
        <v>3</v>
      </c>
      <c r="G4" s="34">
        <f t="shared" si="0"/>
        <v>5</v>
      </c>
      <c r="H4" s="35">
        <v>48500</v>
      </c>
      <c r="I4" s="35"/>
      <c r="J4" s="36"/>
      <c r="K4" s="23"/>
      <c r="L4" s="23"/>
      <c r="M4" s="23"/>
      <c r="N4" s="23"/>
      <c r="O4" s="38"/>
      <c r="P4" s="23"/>
      <c r="Q4" s="38"/>
      <c r="R4" s="23"/>
      <c r="S4" s="23"/>
      <c r="T4" s="23"/>
      <c r="U4" s="23"/>
      <c r="V4" s="23"/>
      <c r="W4" s="23">
        <f t="shared" si="1"/>
        <v>242500</v>
      </c>
      <c r="X4" s="23" t="s">
        <v>12</v>
      </c>
      <c r="Y4" s="23" t="s">
        <v>13</v>
      </c>
      <c r="Z4" s="23" t="s">
        <v>14</v>
      </c>
    </row>
    <row r="5" spans="1:26" ht="123.75" customHeight="1" x14ac:dyDescent="0.25">
      <c r="A5" s="22">
        <v>4</v>
      </c>
      <c r="B5" s="49" t="s">
        <v>61</v>
      </c>
      <c r="C5" s="32" t="s">
        <v>48</v>
      </c>
      <c r="D5" s="33" t="s">
        <v>51</v>
      </c>
      <c r="E5" s="33">
        <v>24</v>
      </c>
      <c r="F5" s="33">
        <v>8</v>
      </c>
      <c r="G5" s="34">
        <f t="shared" si="0"/>
        <v>16</v>
      </c>
      <c r="H5" s="24">
        <v>55000</v>
      </c>
      <c r="I5" s="35"/>
      <c r="J5" s="36"/>
      <c r="K5" s="23"/>
      <c r="L5" s="23"/>
      <c r="M5" s="23"/>
      <c r="N5" s="23"/>
      <c r="O5" s="38"/>
      <c r="P5" s="23"/>
      <c r="Q5" s="38"/>
      <c r="R5" s="23"/>
      <c r="S5" s="23"/>
      <c r="T5" s="23"/>
      <c r="U5" s="23"/>
      <c r="V5" s="23"/>
      <c r="W5" s="23">
        <f t="shared" si="1"/>
        <v>880000</v>
      </c>
      <c r="X5" s="23" t="s">
        <v>12</v>
      </c>
      <c r="Y5" s="23" t="s">
        <v>13</v>
      </c>
      <c r="Z5" s="23" t="s">
        <v>14</v>
      </c>
    </row>
    <row r="6" spans="1:26" ht="221.25" customHeight="1" x14ac:dyDescent="0.25">
      <c r="A6" s="22">
        <v>5</v>
      </c>
      <c r="B6" s="50" t="s">
        <v>49</v>
      </c>
      <c r="C6" s="39" t="s">
        <v>50</v>
      </c>
      <c r="D6" s="33" t="s">
        <v>52</v>
      </c>
      <c r="E6" s="33">
        <v>24</v>
      </c>
      <c r="F6" s="33">
        <v>8</v>
      </c>
      <c r="G6" s="34">
        <f t="shared" si="0"/>
        <v>16</v>
      </c>
      <c r="H6" s="23">
        <v>40300</v>
      </c>
      <c r="I6" s="35"/>
      <c r="J6" s="36"/>
      <c r="K6" s="23"/>
      <c r="L6" s="23"/>
      <c r="M6" s="23"/>
      <c r="N6" s="23"/>
      <c r="O6" s="38"/>
      <c r="P6" s="23"/>
      <c r="Q6" s="38"/>
      <c r="R6" s="23"/>
      <c r="S6" s="23"/>
      <c r="T6" s="23"/>
      <c r="U6" s="23"/>
      <c r="V6" s="23"/>
      <c r="W6" s="23">
        <f t="shared" si="1"/>
        <v>644800</v>
      </c>
      <c r="X6" s="23" t="s">
        <v>12</v>
      </c>
      <c r="Y6" s="23" t="s">
        <v>13</v>
      </c>
      <c r="Z6" s="23" t="s">
        <v>14</v>
      </c>
    </row>
    <row r="7" spans="1:26" ht="259.5" customHeight="1" x14ac:dyDescent="0.25">
      <c r="A7" s="22">
        <v>6</v>
      </c>
      <c r="B7" s="50" t="s">
        <v>56</v>
      </c>
      <c r="C7" s="40" t="s">
        <v>57</v>
      </c>
      <c r="D7" s="33" t="s">
        <v>52</v>
      </c>
      <c r="E7" s="33">
        <v>24</v>
      </c>
      <c r="F7" s="33">
        <v>8</v>
      </c>
      <c r="G7" s="34">
        <f t="shared" si="0"/>
        <v>16</v>
      </c>
      <c r="H7" s="23">
        <v>24860</v>
      </c>
      <c r="I7" s="23">
        <f>SUM(I2:I6)</f>
        <v>0</v>
      </c>
      <c r="J7" s="23"/>
      <c r="K7" s="23"/>
      <c r="L7" s="23"/>
      <c r="M7" s="23"/>
      <c r="N7" s="23"/>
      <c r="O7" s="23" t="e">
        <f>#REF!+#REF!</f>
        <v>#REF!</v>
      </c>
      <c r="P7" s="23"/>
      <c r="Q7" s="23"/>
      <c r="R7" s="23"/>
      <c r="S7" s="23"/>
      <c r="T7" s="23"/>
      <c r="U7" s="23"/>
      <c r="V7" s="23"/>
      <c r="W7" s="23">
        <f t="shared" si="1"/>
        <v>397760</v>
      </c>
      <c r="X7" s="23" t="s">
        <v>12</v>
      </c>
      <c r="Y7" s="23" t="s">
        <v>13</v>
      </c>
      <c r="Z7" s="23" t="s">
        <v>14</v>
      </c>
    </row>
    <row r="8" spans="1:26" x14ac:dyDescent="0.25">
      <c r="A8" s="22"/>
      <c r="B8" s="48" t="s">
        <v>55</v>
      </c>
      <c r="C8" s="41"/>
      <c r="D8" s="41"/>
      <c r="E8" s="41"/>
      <c r="F8" s="41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>
        <f>SUM(W2:W7)</f>
        <v>2724460</v>
      </c>
      <c r="X8" s="41"/>
      <c r="Y8" s="41"/>
      <c r="Z8" s="41"/>
    </row>
    <row r="9" spans="1:26" x14ac:dyDescent="0.25">
      <c r="W9" s="46"/>
    </row>
  </sheetData>
  <autoFilter ref="A1:Z7">
    <filterColumn colId="15" showButton="0"/>
    <filterColumn colId="17" showButton="0"/>
  </autoFilter>
  <mergeCells count="2">
    <mergeCell ref="P1:Q1"/>
    <mergeCell ref="R1:S1"/>
  </mergeCells>
  <pageMargins left="0.19685039370078741" right="0.23622047244094491" top="0.19685039370078741" bottom="0.43307086614173229" header="0.11811023622047245" footer="0.23622047244094491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H31"/>
  <sheetViews>
    <sheetView topLeftCell="A9" workbookViewId="0">
      <selection activeCell="D33" sqref="D33"/>
    </sheetView>
  </sheetViews>
  <sheetFormatPr defaultRowHeight="15" x14ac:dyDescent="0.25"/>
  <cols>
    <col min="8" max="8" width="11.42578125" customWidth="1"/>
  </cols>
  <sheetData>
    <row r="5" spans="5:8" ht="15.75" thickBot="1" x14ac:dyDescent="0.3"/>
    <row r="6" spans="5:8" ht="15.75" thickBot="1" x14ac:dyDescent="0.3">
      <c r="E6" s="1">
        <v>2</v>
      </c>
      <c r="F6" s="7">
        <v>16030</v>
      </c>
      <c r="G6" s="2" t="s">
        <v>16</v>
      </c>
      <c r="H6">
        <f>E6*F6</f>
        <v>32060</v>
      </c>
    </row>
    <row r="7" spans="5:8" ht="15.75" thickBot="1" x14ac:dyDescent="0.3">
      <c r="E7" s="3">
        <v>1</v>
      </c>
      <c r="F7" s="3">
        <v>25000</v>
      </c>
      <c r="G7" s="4" t="s">
        <v>17</v>
      </c>
      <c r="H7">
        <f t="shared" ref="H7:H31" si="0">E7*F7</f>
        <v>25000</v>
      </c>
    </row>
    <row r="8" spans="5:8" ht="15.75" thickBot="1" x14ac:dyDescent="0.3">
      <c r="E8" s="3">
        <v>1</v>
      </c>
      <c r="F8" s="3">
        <v>168310</v>
      </c>
      <c r="G8" s="4" t="s">
        <v>18</v>
      </c>
      <c r="H8">
        <f t="shared" si="0"/>
        <v>168310</v>
      </c>
    </row>
    <row r="9" spans="5:8" ht="23.25" thickBot="1" x14ac:dyDescent="0.3">
      <c r="E9" s="3">
        <v>4</v>
      </c>
      <c r="F9" s="3">
        <v>414632</v>
      </c>
      <c r="G9" s="4" t="s">
        <v>19</v>
      </c>
      <c r="H9">
        <f t="shared" si="0"/>
        <v>1658528</v>
      </c>
    </row>
    <row r="10" spans="5:8" ht="15.75" thickBot="1" x14ac:dyDescent="0.3">
      <c r="E10" s="3">
        <v>3</v>
      </c>
      <c r="F10" s="3">
        <v>39540</v>
      </c>
      <c r="G10" s="4" t="s">
        <v>20</v>
      </c>
      <c r="H10">
        <f t="shared" si="0"/>
        <v>118620</v>
      </c>
    </row>
    <row r="11" spans="5:8" ht="15.75" thickBot="1" x14ac:dyDescent="0.3">
      <c r="E11" s="3">
        <v>1</v>
      </c>
      <c r="F11" s="3">
        <v>75960</v>
      </c>
      <c r="G11" s="4" t="s">
        <v>21</v>
      </c>
      <c r="H11">
        <f t="shared" si="0"/>
        <v>75960</v>
      </c>
    </row>
    <row r="12" spans="5:8" ht="15.75" thickBot="1" x14ac:dyDescent="0.3">
      <c r="E12" s="3">
        <v>1</v>
      </c>
      <c r="F12" s="3">
        <v>78200</v>
      </c>
      <c r="G12" s="4" t="s">
        <v>22</v>
      </c>
      <c r="H12">
        <f t="shared" si="0"/>
        <v>78200</v>
      </c>
    </row>
    <row r="13" spans="5:8" ht="15.75" thickBot="1" x14ac:dyDescent="0.3">
      <c r="E13" s="3">
        <v>1</v>
      </c>
      <c r="F13" s="3">
        <v>78200</v>
      </c>
      <c r="G13" s="4" t="s">
        <v>22</v>
      </c>
      <c r="H13">
        <f t="shared" si="0"/>
        <v>78200</v>
      </c>
    </row>
    <row r="14" spans="5:8" ht="15.75" thickBot="1" x14ac:dyDescent="0.3">
      <c r="E14" s="3">
        <v>1</v>
      </c>
      <c r="F14" s="3">
        <v>33505</v>
      </c>
      <c r="G14" s="4" t="s">
        <v>23</v>
      </c>
      <c r="H14">
        <f t="shared" si="0"/>
        <v>33505</v>
      </c>
    </row>
    <row r="15" spans="5:8" ht="15.75" thickBot="1" x14ac:dyDescent="0.3">
      <c r="E15" s="3">
        <v>3</v>
      </c>
      <c r="F15" s="3">
        <v>11845</v>
      </c>
      <c r="G15" s="5">
        <v>35535</v>
      </c>
      <c r="H15">
        <f t="shared" si="0"/>
        <v>35535</v>
      </c>
    </row>
    <row r="16" spans="5:8" ht="15.75" thickBot="1" x14ac:dyDescent="0.3">
      <c r="E16" s="3">
        <v>1</v>
      </c>
      <c r="F16" s="3">
        <v>660600</v>
      </c>
      <c r="G16" s="4" t="s">
        <v>25</v>
      </c>
      <c r="H16">
        <f t="shared" si="0"/>
        <v>660600</v>
      </c>
    </row>
    <row r="17" spans="5:8" ht="15.75" thickBot="1" x14ac:dyDescent="0.3">
      <c r="E17" s="3"/>
      <c r="F17" s="3"/>
      <c r="G17" s="4"/>
      <c r="H17">
        <f t="shared" si="0"/>
        <v>0</v>
      </c>
    </row>
    <row r="18" spans="5:8" ht="15.75" thickBot="1" x14ac:dyDescent="0.3">
      <c r="E18" s="3">
        <v>1</v>
      </c>
      <c r="F18" s="3">
        <v>78200</v>
      </c>
      <c r="G18" s="4" t="s">
        <v>22</v>
      </c>
      <c r="H18">
        <f t="shared" si="0"/>
        <v>78200</v>
      </c>
    </row>
    <row r="19" spans="5:8" ht="15.75" thickBot="1" x14ac:dyDescent="0.3">
      <c r="E19" s="3">
        <v>1</v>
      </c>
      <c r="F19" s="3">
        <v>33505</v>
      </c>
      <c r="G19" s="4" t="s">
        <v>23</v>
      </c>
      <c r="H19">
        <f t="shared" si="0"/>
        <v>33505</v>
      </c>
    </row>
    <row r="20" spans="5:8" ht="15.75" thickBot="1" x14ac:dyDescent="0.3">
      <c r="E20" s="3">
        <v>1</v>
      </c>
      <c r="F20" s="3">
        <v>16030</v>
      </c>
      <c r="G20" s="4" t="s">
        <v>15</v>
      </c>
      <c r="H20">
        <f t="shared" si="0"/>
        <v>16030</v>
      </c>
    </row>
    <row r="21" spans="5:8" ht="15.75" thickBot="1" x14ac:dyDescent="0.3">
      <c r="E21" s="3">
        <v>1</v>
      </c>
      <c r="F21" s="3">
        <v>11845</v>
      </c>
      <c r="G21" s="4" t="s">
        <v>24</v>
      </c>
      <c r="H21">
        <f t="shared" si="0"/>
        <v>11845</v>
      </c>
    </row>
    <row r="22" spans="5:8" ht="15.75" thickBot="1" x14ac:dyDescent="0.3">
      <c r="E22" s="3">
        <v>1</v>
      </c>
      <c r="F22" s="3">
        <v>100000</v>
      </c>
      <c r="G22" s="4" t="s">
        <v>26</v>
      </c>
      <c r="H22">
        <f t="shared" si="0"/>
        <v>100000</v>
      </c>
    </row>
    <row r="23" spans="5:8" ht="15.75" thickBot="1" x14ac:dyDescent="0.3">
      <c r="E23" s="3"/>
      <c r="F23" s="3"/>
      <c r="G23" s="4"/>
      <c r="H23">
        <f t="shared" si="0"/>
        <v>0</v>
      </c>
    </row>
    <row r="24" spans="5:8" ht="15.75" thickBot="1" x14ac:dyDescent="0.3">
      <c r="E24" s="3">
        <v>9</v>
      </c>
      <c r="F24" s="3">
        <v>76505</v>
      </c>
      <c r="G24" s="4" t="s">
        <v>27</v>
      </c>
      <c r="H24">
        <f t="shared" si="0"/>
        <v>688545</v>
      </c>
    </row>
    <row r="25" spans="5:8" ht="15.75" thickBot="1" x14ac:dyDescent="0.3">
      <c r="E25" s="3">
        <v>5</v>
      </c>
      <c r="F25" s="3">
        <v>36380</v>
      </c>
      <c r="G25" s="4" t="s">
        <v>28</v>
      </c>
      <c r="H25">
        <f t="shared" si="0"/>
        <v>181900</v>
      </c>
    </row>
    <row r="26" spans="5:8" ht="23.25" thickBot="1" x14ac:dyDescent="0.3">
      <c r="E26" s="3">
        <v>6</v>
      </c>
      <c r="F26" s="3">
        <v>180830</v>
      </c>
      <c r="G26" s="4" t="s">
        <v>29</v>
      </c>
      <c r="H26">
        <f t="shared" si="0"/>
        <v>1084980</v>
      </c>
    </row>
    <row r="27" spans="5:8" ht="15.75" thickBot="1" x14ac:dyDescent="0.3">
      <c r="E27" s="3">
        <v>6</v>
      </c>
      <c r="F27" s="6">
        <v>13700</v>
      </c>
      <c r="G27" s="4" t="s">
        <v>30</v>
      </c>
      <c r="H27">
        <f t="shared" si="0"/>
        <v>82200</v>
      </c>
    </row>
    <row r="28" spans="5:8" ht="15.75" thickBot="1" x14ac:dyDescent="0.3">
      <c r="E28" s="3">
        <v>4</v>
      </c>
      <c r="F28" s="3">
        <v>11235</v>
      </c>
      <c r="G28" s="4" t="s">
        <v>31</v>
      </c>
      <c r="H28">
        <f t="shared" si="0"/>
        <v>44940</v>
      </c>
    </row>
    <row r="29" spans="5:8" ht="23.25" thickBot="1" x14ac:dyDescent="0.3">
      <c r="E29" s="3">
        <v>9</v>
      </c>
      <c r="F29" s="3">
        <v>253170</v>
      </c>
      <c r="G29" s="4" t="s">
        <v>32</v>
      </c>
      <c r="H29">
        <f t="shared" si="0"/>
        <v>2278530</v>
      </c>
    </row>
    <row r="30" spans="5:8" ht="15.75" thickBot="1" x14ac:dyDescent="0.3">
      <c r="E30" s="3">
        <v>4</v>
      </c>
      <c r="F30" s="3">
        <v>35300</v>
      </c>
      <c r="G30" s="4" t="s">
        <v>33</v>
      </c>
      <c r="H30">
        <f t="shared" si="0"/>
        <v>141200</v>
      </c>
    </row>
    <row r="31" spans="5:8" x14ac:dyDescent="0.25">
      <c r="H31">
        <f t="shared" si="0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I11"/>
  <sheetViews>
    <sheetView workbookViewId="0">
      <selection activeCell="I2" sqref="I2:I11"/>
    </sheetView>
  </sheetViews>
  <sheetFormatPr defaultRowHeight="15" x14ac:dyDescent="0.25"/>
  <cols>
    <col min="8" max="8" width="11.28515625" customWidth="1"/>
  </cols>
  <sheetData>
    <row r="1" spans="6:9" ht="15.75" thickBot="1" x14ac:dyDescent="0.3"/>
    <row r="2" spans="6:9" ht="15.75" thickBot="1" x14ac:dyDescent="0.3">
      <c r="F2" s="1">
        <v>2</v>
      </c>
      <c r="G2" s="8">
        <v>231336</v>
      </c>
      <c r="H2" s="2" t="s">
        <v>34</v>
      </c>
      <c r="I2">
        <f>F2*G2</f>
        <v>462672</v>
      </c>
    </row>
    <row r="3" spans="6:9" ht="15.75" thickBot="1" x14ac:dyDescent="0.3">
      <c r="F3" s="3">
        <v>2</v>
      </c>
      <c r="G3" s="6">
        <v>231336</v>
      </c>
      <c r="H3" s="4" t="s">
        <v>34</v>
      </c>
      <c r="I3">
        <f t="shared" ref="I3:I11" si="0">F3*G3</f>
        <v>462672</v>
      </c>
    </row>
    <row r="4" spans="6:9" ht="15.75" thickBot="1" x14ac:dyDescent="0.3">
      <c r="F4" s="3">
        <v>2</v>
      </c>
      <c r="G4" s="6">
        <v>165317</v>
      </c>
      <c r="H4" s="4" t="s">
        <v>35</v>
      </c>
      <c r="I4">
        <f t="shared" si="0"/>
        <v>330634</v>
      </c>
    </row>
    <row r="5" spans="6:9" ht="15.75" thickBot="1" x14ac:dyDescent="0.3">
      <c r="F5" s="3">
        <v>2</v>
      </c>
      <c r="G5" s="6">
        <v>165317</v>
      </c>
      <c r="H5" s="4" t="s">
        <v>35</v>
      </c>
      <c r="I5">
        <f t="shared" si="0"/>
        <v>330634</v>
      </c>
    </row>
    <row r="6" spans="6:9" ht="15.75" thickBot="1" x14ac:dyDescent="0.3">
      <c r="F6" s="3">
        <v>4</v>
      </c>
      <c r="G6" s="6">
        <v>89407</v>
      </c>
      <c r="H6" s="4" t="s">
        <v>36</v>
      </c>
      <c r="I6">
        <f t="shared" si="0"/>
        <v>357628</v>
      </c>
    </row>
    <row r="7" spans="6:9" ht="15.75" thickBot="1" x14ac:dyDescent="0.3">
      <c r="F7" s="3">
        <v>4</v>
      </c>
      <c r="G7" s="6">
        <v>89407</v>
      </c>
      <c r="H7" s="4" t="s">
        <v>36</v>
      </c>
      <c r="I7">
        <f t="shared" si="0"/>
        <v>357628</v>
      </c>
    </row>
    <row r="8" spans="6:9" ht="15.75" thickBot="1" x14ac:dyDescent="0.3">
      <c r="F8" s="3">
        <v>35</v>
      </c>
      <c r="G8" s="6">
        <v>70612</v>
      </c>
      <c r="H8" s="4" t="s">
        <v>37</v>
      </c>
      <c r="I8">
        <f t="shared" si="0"/>
        <v>2471420</v>
      </c>
    </row>
    <row r="9" spans="6:9" ht="15.75" thickBot="1" x14ac:dyDescent="0.3">
      <c r="F9" s="3">
        <v>4</v>
      </c>
      <c r="G9" s="3">
        <v>89407</v>
      </c>
      <c r="H9" s="4" t="s">
        <v>36</v>
      </c>
      <c r="I9">
        <f t="shared" si="0"/>
        <v>357628</v>
      </c>
    </row>
    <row r="10" spans="6:9" ht="15.75" thickBot="1" x14ac:dyDescent="0.3">
      <c r="F10" s="3">
        <v>2</v>
      </c>
      <c r="G10" s="3">
        <v>129419</v>
      </c>
      <c r="H10" s="4" t="s">
        <v>38</v>
      </c>
      <c r="I10">
        <f t="shared" si="0"/>
        <v>258838</v>
      </c>
    </row>
    <row r="11" spans="6:9" ht="15.75" thickBot="1" x14ac:dyDescent="0.3">
      <c r="F11" s="3">
        <v>5</v>
      </c>
      <c r="G11" s="3">
        <v>56888</v>
      </c>
      <c r="H11" s="4" t="s">
        <v>39</v>
      </c>
      <c r="I11">
        <f t="shared" si="0"/>
        <v>284440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37"/>
  <sheetViews>
    <sheetView topLeftCell="A19" workbookViewId="0">
      <selection activeCell="N6" sqref="N6:N37"/>
    </sheetView>
  </sheetViews>
  <sheetFormatPr defaultRowHeight="15" x14ac:dyDescent="0.25"/>
  <cols>
    <col min="6" max="6" width="12" customWidth="1"/>
    <col min="12" max="12" width="11" customWidth="1"/>
    <col min="13" max="13" width="9.7109375" customWidth="1"/>
    <col min="14" max="14" width="15.140625" style="11" customWidth="1"/>
  </cols>
  <sheetData>
    <row r="2" spans="4:15" ht="15.75" thickBot="1" x14ac:dyDescent="0.3"/>
    <row r="3" spans="4:15" ht="15.75" thickBot="1" x14ac:dyDescent="0.3">
      <c r="D3" s="1">
        <v>2</v>
      </c>
      <c r="E3" s="9">
        <v>16030</v>
      </c>
      <c r="F3" s="2" t="s">
        <v>16</v>
      </c>
      <c r="G3">
        <f>D3*E3</f>
        <v>32060</v>
      </c>
    </row>
    <row r="4" spans="4:15" ht="15.75" thickBot="1" x14ac:dyDescent="0.3">
      <c r="D4" s="3">
        <v>1</v>
      </c>
      <c r="E4" s="3">
        <v>25000</v>
      </c>
      <c r="F4" s="4" t="s">
        <v>17</v>
      </c>
      <c r="G4">
        <f t="shared" ref="G4:G26" si="0">D4*E4</f>
        <v>25000</v>
      </c>
    </row>
    <row r="5" spans="4:15" ht="15.75" thickBot="1" x14ac:dyDescent="0.3">
      <c r="D5" s="3">
        <v>1</v>
      </c>
      <c r="E5" s="3">
        <v>168310</v>
      </c>
      <c r="F5" s="4" t="s">
        <v>18</v>
      </c>
      <c r="G5">
        <f t="shared" si="0"/>
        <v>168310</v>
      </c>
    </row>
    <row r="6" spans="4:15" ht="16.5" thickBot="1" x14ac:dyDescent="0.3">
      <c r="D6" s="3">
        <v>3</v>
      </c>
      <c r="E6" s="3">
        <v>414632</v>
      </c>
      <c r="F6" s="4" t="s">
        <v>19</v>
      </c>
      <c r="G6">
        <f t="shared" si="0"/>
        <v>1243896</v>
      </c>
      <c r="K6" s="1">
        <v>2</v>
      </c>
      <c r="L6" s="9">
        <v>16030</v>
      </c>
      <c r="M6" s="2" t="s">
        <v>16</v>
      </c>
      <c r="N6" s="16">
        <f>L6*K6</f>
        <v>32060</v>
      </c>
      <c r="O6" s="10"/>
    </row>
    <row r="7" spans="4:15" ht="16.5" thickBot="1" x14ac:dyDescent="0.3">
      <c r="D7" s="3">
        <v>3</v>
      </c>
      <c r="E7" s="3">
        <v>39540</v>
      </c>
      <c r="F7" s="4" t="s">
        <v>20</v>
      </c>
      <c r="G7">
        <f t="shared" si="0"/>
        <v>118620</v>
      </c>
      <c r="K7" s="3">
        <v>1</v>
      </c>
      <c r="L7" s="3">
        <v>25000</v>
      </c>
      <c r="M7" s="4" t="s">
        <v>17</v>
      </c>
      <c r="N7" s="16">
        <f t="shared" ref="N7:N37" si="1">L7*K7</f>
        <v>25000</v>
      </c>
      <c r="O7" s="10"/>
    </row>
    <row r="8" spans="4:15" ht="16.5" thickBot="1" x14ac:dyDescent="0.3">
      <c r="D8" s="3">
        <v>1</v>
      </c>
      <c r="E8" s="3">
        <v>75960</v>
      </c>
      <c r="F8" s="4" t="s">
        <v>21</v>
      </c>
      <c r="G8">
        <f t="shared" si="0"/>
        <v>75960</v>
      </c>
      <c r="K8" s="3">
        <v>1</v>
      </c>
      <c r="L8" s="3">
        <v>168310</v>
      </c>
      <c r="M8" s="4" t="s">
        <v>18</v>
      </c>
      <c r="N8" s="16">
        <f t="shared" si="1"/>
        <v>168310</v>
      </c>
      <c r="O8" s="10"/>
    </row>
    <row r="9" spans="4:15" ht="23.25" thickBot="1" x14ac:dyDescent="0.3">
      <c r="D9" s="3">
        <v>1</v>
      </c>
      <c r="E9" s="3">
        <v>78200</v>
      </c>
      <c r="F9" s="4" t="s">
        <v>22</v>
      </c>
      <c r="G9">
        <f t="shared" si="0"/>
        <v>78200</v>
      </c>
      <c r="K9" s="17">
        <v>3</v>
      </c>
      <c r="L9" s="17">
        <v>414632</v>
      </c>
      <c r="M9" s="18" t="s">
        <v>19</v>
      </c>
      <c r="N9" s="19">
        <f t="shared" si="1"/>
        <v>1243896</v>
      </c>
      <c r="O9" s="10"/>
    </row>
    <row r="10" spans="4:15" ht="16.5" thickBot="1" x14ac:dyDescent="0.3">
      <c r="D10" s="3">
        <v>1</v>
      </c>
      <c r="E10" s="3">
        <v>78200</v>
      </c>
      <c r="F10" s="4" t="s">
        <v>22</v>
      </c>
      <c r="G10">
        <f t="shared" si="0"/>
        <v>78200</v>
      </c>
      <c r="K10" s="3">
        <v>3</v>
      </c>
      <c r="L10" s="3">
        <v>39540</v>
      </c>
      <c r="M10" s="4" t="s">
        <v>20</v>
      </c>
      <c r="N10" s="16">
        <f t="shared" si="1"/>
        <v>118620</v>
      </c>
      <c r="O10" s="10"/>
    </row>
    <row r="11" spans="4:15" ht="16.5" thickBot="1" x14ac:dyDescent="0.3">
      <c r="D11" s="3">
        <v>1</v>
      </c>
      <c r="E11" s="3">
        <v>33505</v>
      </c>
      <c r="F11" s="4" t="s">
        <v>23</v>
      </c>
      <c r="G11">
        <f t="shared" si="0"/>
        <v>33505</v>
      </c>
      <c r="K11" s="3">
        <v>1</v>
      </c>
      <c r="L11" s="3">
        <v>75960</v>
      </c>
      <c r="M11" s="4" t="s">
        <v>21</v>
      </c>
      <c r="N11" s="16">
        <f t="shared" si="1"/>
        <v>75960</v>
      </c>
      <c r="O11" s="10"/>
    </row>
    <row r="12" spans="4:15" ht="16.5" thickBot="1" x14ac:dyDescent="0.3">
      <c r="D12" s="3">
        <v>3</v>
      </c>
      <c r="E12" s="3">
        <v>11845</v>
      </c>
      <c r="F12" s="5">
        <v>35535</v>
      </c>
      <c r="G12">
        <f t="shared" si="0"/>
        <v>35535</v>
      </c>
      <c r="K12" s="3">
        <v>1</v>
      </c>
      <c r="L12" s="3">
        <v>78200</v>
      </c>
      <c r="M12" s="4" t="s">
        <v>22</v>
      </c>
      <c r="N12" s="16">
        <f t="shared" si="1"/>
        <v>78200</v>
      </c>
      <c r="O12" s="10"/>
    </row>
    <row r="13" spans="4:15" ht="16.5" thickBot="1" x14ac:dyDescent="0.3">
      <c r="D13" s="3">
        <v>1</v>
      </c>
      <c r="E13" s="3">
        <v>660600</v>
      </c>
      <c r="F13" s="4" t="s">
        <v>25</v>
      </c>
      <c r="G13">
        <f t="shared" si="0"/>
        <v>660600</v>
      </c>
      <c r="K13" s="3">
        <v>1</v>
      </c>
      <c r="L13" s="3">
        <v>78200</v>
      </c>
      <c r="M13" s="4" t="s">
        <v>22</v>
      </c>
      <c r="N13" s="16">
        <f t="shared" si="1"/>
        <v>78200</v>
      </c>
      <c r="O13" s="10"/>
    </row>
    <row r="14" spans="4:15" ht="16.5" thickBot="1" x14ac:dyDescent="0.3">
      <c r="D14" s="3"/>
      <c r="E14" s="3"/>
      <c r="F14" s="4"/>
      <c r="G14">
        <f t="shared" si="0"/>
        <v>0</v>
      </c>
      <c r="K14" s="3">
        <v>1</v>
      </c>
      <c r="L14" s="3">
        <v>33505</v>
      </c>
      <c r="M14" s="4" t="s">
        <v>23</v>
      </c>
      <c r="N14" s="16">
        <f t="shared" si="1"/>
        <v>33505</v>
      </c>
      <c r="O14" s="10"/>
    </row>
    <row r="15" spans="4:15" ht="16.5" thickBot="1" x14ac:dyDescent="0.3">
      <c r="D15" s="3">
        <v>1</v>
      </c>
      <c r="E15" s="3">
        <v>78200</v>
      </c>
      <c r="F15" s="4" t="s">
        <v>22</v>
      </c>
      <c r="G15">
        <f t="shared" si="0"/>
        <v>78200</v>
      </c>
      <c r="K15" s="3">
        <v>3</v>
      </c>
      <c r="L15" s="3">
        <v>11845</v>
      </c>
      <c r="M15" s="5">
        <v>35535</v>
      </c>
      <c r="N15" s="16">
        <f t="shared" si="1"/>
        <v>35535</v>
      </c>
      <c r="O15" s="10"/>
    </row>
    <row r="16" spans="4:15" ht="16.5" thickBot="1" x14ac:dyDescent="0.3">
      <c r="D16" s="3">
        <v>1</v>
      </c>
      <c r="E16" s="3">
        <v>33505</v>
      </c>
      <c r="F16" s="4" t="s">
        <v>23</v>
      </c>
      <c r="G16">
        <f t="shared" si="0"/>
        <v>33505</v>
      </c>
      <c r="K16" s="3">
        <v>1</v>
      </c>
      <c r="L16" s="3">
        <v>660600</v>
      </c>
      <c r="M16" s="4" t="s">
        <v>25</v>
      </c>
      <c r="N16" s="16">
        <f t="shared" si="1"/>
        <v>660600</v>
      </c>
      <c r="O16" s="10"/>
    </row>
    <row r="17" spans="4:15" ht="16.5" thickBot="1" x14ac:dyDescent="0.3">
      <c r="D17" s="3">
        <v>1</v>
      </c>
      <c r="E17" s="3">
        <v>16030</v>
      </c>
      <c r="F17" s="4" t="s">
        <v>15</v>
      </c>
      <c r="G17">
        <f t="shared" si="0"/>
        <v>16030</v>
      </c>
      <c r="K17" s="3"/>
      <c r="L17" s="3"/>
      <c r="M17" s="4"/>
      <c r="N17" s="16">
        <f t="shared" si="1"/>
        <v>0</v>
      </c>
      <c r="O17" s="10"/>
    </row>
    <row r="18" spans="4:15" ht="16.5" thickBot="1" x14ac:dyDescent="0.3">
      <c r="D18" s="3">
        <v>2</v>
      </c>
      <c r="E18" s="3">
        <v>11845</v>
      </c>
      <c r="F18" s="4" t="s">
        <v>24</v>
      </c>
      <c r="G18">
        <f t="shared" si="0"/>
        <v>23690</v>
      </c>
      <c r="K18" s="3">
        <v>1</v>
      </c>
      <c r="L18" s="3">
        <v>78200</v>
      </c>
      <c r="M18" s="4" t="s">
        <v>22</v>
      </c>
      <c r="N18" s="16">
        <f t="shared" si="1"/>
        <v>78200</v>
      </c>
      <c r="O18" s="10"/>
    </row>
    <row r="19" spans="4:15" ht="16.5" thickBot="1" x14ac:dyDescent="0.3">
      <c r="D19" s="3">
        <v>1</v>
      </c>
      <c r="E19" s="3">
        <v>70004.55</v>
      </c>
      <c r="F19" s="4" t="s">
        <v>40</v>
      </c>
      <c r="G19">
        <f t="shared" si="0"/>
        <v>70004.55</v>
      </c>
      <c r="K19" s="3">
        <v>1</v>
      </c>
      <c r="L19" s="3">
        <v>33505</v>
      </c>
      <c r="M19" s="4" t="s">
        <v>23</v>
      </c>
      <c r="N19" s="16">
        <f t="shared" si="1"/>
        <v>33505</v>
      </c>
      <c r="O19" s="10"/>
    </row>
    <row r="20" spans="4:15" ht="16.5" thickBot="1" x14ac:dyDescent="0.3">
      <c r="D20" s="3"/>
      <c r="E20" s="3"/>
      <c r="F20" s="4"/>
      <c r="G20">
        <f t="shared" si="0"/>
        <v>0</v>
      </c>
      <c r="K20" s="3">
        <v>1</v>
      </c>
      <c r="L20" s="3">
        <v>16030</v>
      </c>
      <c r="M20" s="4" t="s">
        <v>15</v>
      </c>
      <c r="N20" s="16">
        <f t="shared" si="1"/>
        <v>16030</v>
      </c>
      <c r="O20" s="10"/>
    </row>
    <row r="21" spans="4:15" ht="16.5" thickBot="1" x14ac:dyDescent="0.3">
      <c r="D21" s="3">
        <v>5</v>
      </c>
      <c r="E21" s="3">
        <v>76505</v>
      </c>
      <c r="F21" s="4" t="s">
        <v>27</v>
      </c>
      <c r="G21">
        <f t="shared" si="0"/>
        <v>382525</v>
      </c>
      <c r="K21" s="17">
        <v>2</v>
      </c>
      <c r="L21" s="17">
        <v>11845</v>
      </c>
      <c r="M21" s="18" t="s">
        <v>24</v>
      </c>
      <c r="N21" s="19">
        <f t="shared" si="1"/>
        <v>23690</v>
      </c>
      <c r="O21" s="10"/>
    </row>
    <row r="22" spans="4:15" ht="16.5" thickBot="1" x14ac:dyDescent="0.3">
      <c r="D22" s="3">
        <v>2</v>
      </c>
      <c r="E22" s="3">
        <v>36380</v>
      </c>
      <c r="F22" s="4" t="s">
        <v>28</v>
      </c>
      <c r="G22">
        <f t="shared" si="0"/>
        <v>72760</v>
      </c>
      <c r="K22" s="3">
        <v>1</v>
      </c>
      <c r="L22" s="3">
        <v>70004.55</v>
      </c>
      <c r="M22" s="4" t="s">
        <v>40</v>
      </c>
      <c r="N22" s="16">
        <f t="shared" si="1"/>
        <v>70004.55</v>
      </c>
      <c r="O22" s="10"/>
    </row>
    <row r="23" spans="4:15" ht="16.5" thickBot="1" x14ac:dyDescent="0.3">
      <c r="D23" s="3">
        <v>2</v>
      </c>
      <c r="E23" s="3">
        <v>180830</v>
      </c>
      <c r="F23" s="4" t="s">
        <v>29</v>
      </c>
      <c r="G23">
        <f t="shared" si="0"/>
        <v>361660</v>
      </c>
      <c r="K23" s="3"/>
      <c r="L23" s="3"/>
      <c r="M23" s="4"/>
      <c r="N23" s="16">
        <f t="shared" si="1"/>
        <v>0</v>
      </c>
      <c r="O23" s="10"/>
    </row>
    <row r="24" spans="4:15" ht="16.5" thickBot="1" x14ac:dyDescent="0.3">
      <c r="D24" s="3">
        <v>5</v>
      </c>
      <c r="E24" s="3">
        <v>11235</v>
      </c>
      <c r="F24" s="4" t="s">
        <v>31</v>
      </c>
      <c r="G24">
        <f t="shared" si="0"/>
        <v>56175</v>
      </c>
      <c r="K24" s="17">
        <v>5</v>
      </c>
      <c r="L24" s="17">
        <v>76505</v>
      </c>
      <c r="M24" s="18" t="s">
        <v>27</v>
      </c>
      <c r="N24" s="19">
        <f t="shared" si="1"/>
        <v>382525</v>
      </c>
      <c r="O24" s="10"/>
    </row>
    <row r="25" spans="4:15" ht="16.5" thickBot="1" x14ac:dyDescent="0.3">
      <c r="D25" s="3">
        <v>6</v>
      </c>
      <c r="E25" s="3">
        <v>253170</v>
      </c>
      <c r="F25" s="4" t="s">
        <v>32</v>
      </c>
      <c r="G25">
        <f t="shared" si="0"/>
        <v>1519020</v>
      </c>
      <c r="K25" s="17">
        <v>2</v>
      </c>
      <c r="L25" s="17">
        <v>36380</v>
      </c>
      <c r="M25" s="18" t="s">
        <v>28</v>
      </c>
      <c r="N25" s="19">
        <f t="shared" si="1"/>
        <v>72760</v>
      </c>
      <c r="O25" s="10"/>
    </row>
    <row r="26" spans="4:15" ht="23.25" thickBot="1" x14ac:dyDescent="0.3">
      <c r="D26" s="3">
        <v>2</v>
      </c>
      <c r="E26" s="3">
        <v>35300</v>
      </c>
      <c r="F26" s="4" t="s">
        <v>33</v>
      </c>
      <c r="G26">
        <f t="shared" si="0"/>
        <v>70600</v>
      </c>
      <c r="K26" s="3">
        <v>2</v>
      </c>
      <c r="L26" s="3">
        <v>180830</v>
      </c>
      <c r="M26" s="4" t="s">
        <v>29</v>
      </c>
      <c r="N26" s="16">
        <f t="shared" si="1"/>
        <v>361660</v>
      </c>
      <c r="O26" s="10"/>
    </row>
    <row r="27" spans="4:15" ht="16.5" thickBot="1" x14ac:dyDescent="0.3">
      <c r="K27" s="3">
        <v>5</v>
      </c>
      <c r="L27" s="3">
        <v>11235</v>
      </c>
      <c r="M27" s="4" t="s">
        <v>31</v>
      </c>
      <c r="N27" s="16">
        <f t="shared" si="1"/>
        <v>56175</v>
      </c>
      <c r="O27" s="10"/>
    </row>
    <row r="28" spans="4:15" ht="23.25" thickBot="1" x14ac:dyDescent="0.3">
      <c r="K28" s="3">
        <v>6</v>
      </c>
      <c r="L28" s="3">
        <v>253170</v>
      </c>
      <c r="M28" s="4" t="s">
        <v>32</v>
      </c>
      <c r="N28" s="16">
        <f t="shared" si="1"/>
        <v>1519020</v>
      </c>
      <c r="O28" s="10"/>
    </row>
    <row r="29" spans="4:15" ht="16.5" thickBot="1" x14ac:dyDescent="0.3">
      <c r="K29" s="3">
        <v>2</v>
      </c>
      <c r="L29" s="3">
        <v>35300</v>
      </c>
      <c r="M29" s="4" t="s">
        <v>33</v>
      </c>
      <c r="N29" s="16">
        <f t="shared" si="1"/>
        <v>70600</v>
      </c>
      <c r="O29" s="12"/>
    </row>
    <row r="30" spans="4:15" ht="22.5" customHeight="1" thickBot="1" x14ac:dyDescent="0.3">
      <c r="K30" s="13" t="s">
        <v>2</v>
      </c>
      <c r="L30" s="14"/>
      <c r="M30" s="14"/>
      <c r="N30" s="16"/>
      <c r="O30" s="4"/>
    </row>
    <row r="31" spans="4:15" ht="16.5" thickBot="1" x14ac:dyDescent="0.3">
      <c r="K31" s="3">
        <v>1</v>
      </c>
      <c r="L31" s="6">
        <v>686000</v>
      </c>
      <c r="M31" s="4" t="s">
        <v>41</v>
      </c>
      <c r="N31" s="16">
        <f t="shared" si="1"/>
        <v>686000</v>
      </c>
      <c r="O31" s="15"/>
    </row>
    <row r="32" spans="4:15" ht="16.5" thickBot="1" x14ac:dyDescent="0.3">
      <c r="K32" s="3">
        <v>1</v>
      </c>
      <c r="L32" s="6">
        <v>86930</v>
      </c>
      <c r="M32" s="4" t="s">
        <v>42</v>
      </c>
      <c r="N32" s="16">
        <f t="shared" si="1"/>
        <v>86930</v>
      </c>
      <c r="O32" s="10"/>
    </row>
    <row r="33" spans="11:15" ht="16.5" thickBot="1" x14ac:dyDescent="0.3">
      <c r="K33" s="3">
        <v>1</v>
      </c>
      <c r="L33" s="3">
        <v>32089</v>
      </c>
      <c r="M33" s="4" t="s">
        <v>43</v>
      </c>
      <c r="N33" s="16">
        <f t="shared" si="1"/>
        <v>32089</v>
      </c>
      <c r="O33" s="10"/>
    </row>
    <row r="34" spans="11:15" ht="16.5" thickBot="1" x14ac:dyDescent="0.3">
      <c r="K34" s="3">
        <v>1</v>
      </c>
      <c r="L34" s="3">
        <v>96772</v>
      </c>
      <c r="M34" s="4" t="s">
        <v>44</v>
      </c>
      <c r="N34" s="16">
        <f t="shared" si="1"/>
        <v>96772</v>
      </c>
      <c r="O34" s="10"/>
    </row>
    <row r="35" spans="11:15" ht="16.5" thickBot="1" x14ac:dyDescent="0.3">
      <c r="K35" s="3">
        <v>1</v>
      </c>
      <c r="L35" s="3">
        <v>38896</v>
      </c>
      <c r="M35" s="4" t="s">
        <v>45</v>
      </c>
      <c r="N35" s="16">
        <f t="shared" si="1"/>
        <v>38896</v>
      </c>
      <c r="O35" s="10"/>
    </row>
    <row r="36" spans="11:15" ht="16.5" thickBot="1" x14ac:dyDescent="0.3">
      <c r="K36" s="3">
        <v>1</v>
      </c>
      <c r="L36" s="3">
        <v>118710</v>
      </c>
      <c r="M36" s="4" t="s">
        <v>46</v>
      </c>
      <c r="N36" s="16">
        <f t="shared" si="1"/>
        <v>118710</v>
      </c>
      <c r="O36" s="10"/>
    </row>
    <row r="37" spans="11:15" ht="16.5" thickBot="1" x14ac:dyDescent="0.3">
      <c r="K37" s="3">
        <v>1</v>
      </c>
      <c r="L37" s="3">
        <v>46508</v>
      </c>
      <c r="M37" s="4" t="s">
        <v>47</v>
      </c>
      <c r="N37" s="16">
        <f t="shared" si="1"/>
        <v>46508</v>
      </c>
      <c r="O37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2021-06-09T09:08:57Z</cp:lastPrinted>
  <dcterms:created xsi:type="dcterms:W3CDTF">2019-09-16T10:53:46Z</dcterms:created>
  <dcterms:modified xsi:type="dcterms:W3CDTF">2021-06-10T03:38:40Z</dcterms:modified>
</cp:coreProperties>
</file>