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9440" windowHeight="961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Лист1!$A$1:$AE$189</definedName>
    <definedName name="_xlnm.Print_Area" localSheetId="0">Лист1!$A$1:$AE$190</definedName>
  </definedNames>
  <calcPr calcId="145621" refMode="R1C1"/>
</workbook>
</file>

<file path=xl/calcChain.xml><?xml version="1.0" encoding="utf-8"?>
<calcChain xmlns="http://schemas.openxmlformats.org/spreadsheetml/2006/main">
  <c r="G14" i="1" l="1"/>
  <c r="G30" i="1"/>
  <c r="G32" i="1"/>
  <c r="G56" i="1"/>
  <c r="G74" i="1"/>
  <c r="G108" i="1"/>
  <c r="F166" i="1" l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65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09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64" i="1"/>
  <c r="F65" i="1"/>
  <c r="F66" i="1"/>
  <c r="F67" i="1"/>
  <c r="F68" i="1"/>
  <c r="F69" i="1"/>
  <c r="F70" i="1"/>
  <c r="F71" i="1"/>
  <c r="F72" i="1"/>
  <c r="F73" i="1"/>
  <c r="F63" i="1"/>
  <c r="F58" i="1"/>
  <c r="F59" i="1"/>
  <c r="F60" i="1"/>
  <c r="F61" i="1"/>
  <c r="F57" i="1"/>
  <c r="F48" i="1"/>
  <c r="F49" i="1"/>
  <c r="F50" i="1"/>
  <c r="F51" i="1"/>
  <c r="F52" i="1"/>
  <c r="F53" i="1"/>
  <c r="F54" i="1"/>
  <c r="F55" i="1"/>
  <c r="F47" i="1"/>
  <c r="F39" i="1"/>
  <c r="F38" i="1"/>
  <c r="F36" i="1"/>
  <c r="F35" i="1"/>
  <c r="F34" i="1"/>
  <c r="F33" i="1"/>
  <c r="F31" i="1"/>
  <c r="F29" i="1"/>
  <c r="F28" i="1"/>
  <c r="F26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4" i="1"/>
  <c r="F5" i="1"/>
  <c r="F3" i="1"/>
  <c r="E90" i="1"/>
  <c r="E123" i="1"/>
  <c r="AA188" i="1"/>
  <c r="E188" i="1" s="1"/>
  <c r="T188" i="1"/>
  <c r="Q188" i="1"/>
  <c r="N188" i="1"/>
  <c r="M188" i="1"/>
  <c r="J188" i="1"/>
  <c r="AA187" i="1"/>
  <c r="E187" i="1" s="1"/>
  <c r="T187" i="1"/>
  <c r="Q187" i="1"/>
  <c r="N187" i="1"/>
  <c r="M187" i="1"/>
  <c r="J187" i="1"/>
  <c r="AA186" i="1"/>
  <c r="E186" i="1" s="1"/>
  <c r="T186" i="1"/>
  <c r="Q186" i="1"/>
  <c r="N186" i="1"/>
  <c r="M186" i="1"/>
  <c r="J186" i="1"/>
  <c r="AA185" i="1"/>
  <c r="E185" i="1" s="1"/>
  <c r="T185" i="1"/>
  <c r="Q185" i="1"/>
  <c r="N185" i="1"/>
  <c r="M185" i="1"/>
  <c r="J185" i="1"/>
  <c r="AA184" i="1"/>
  <c r="E184" i="1" s="1"/>
  <c r="T184" i="1"/>
  <c r="Q184" i="1"/>
  <c r="N184" i="1"/>
  <c r="M184" i="1"/>
  <c r="J184" i="1"/>
  <c r="AA183" i="1"/>
  <c r="E183" i="1" s="1"/>
  <c r="T183" i="1"/>
  <c r="F183" i="1" s="1"/>
  <c r="Q183" i="1"/>
  <c r="N183" i="1"/>
  <c r="M183" i="1"/>
  <c r="J183" i="1"/>
  <c r="AA182" i="1"/>
  <c r="E182" i="1" s="1"/>
  <c r="T182" i="1"/>
  <c r="Q182" i="1"/>
  <c r="N182" i="1"/>
  <c r="M182" i="1"/>
  <c r="J182" i="1"/>
  <c r="AA181" i="1"/>
  <c r="E181" i="1" s="1"/>
  <c r="T181" i="1"/>
  <c r="Q181" i="1"/>
  <c r="N181" i="1"/>
  <c r="M181" i="1"/>
  <c r="J181" i="1"/>
  <c r="N180" i="1"/>
  <c r="M180" i="1"/>
  <c r="J180" i="1"/>
  <c r="AA179" i="1"/>
  <c r="AB179" i="1" s="1"/>
  <c r="Q179" i="1"/>
  <c r="N179" i="1"/>
  <c r="M179" i="1"/>
  <c r="J179" i="1"/>
  <c r="AA178" i="1"/>
  <c r="AB178" i="1" s="1"/>
  <c r="Q178" i="1"/>
  <c r="N178" i="1"/>
  <c r="M178" i="1"/>
  <c r="J178" i="1"/>
  <c r="Z177" i="1"/>
  <c r="N177" i="1"/>
  <c r="P177" i="1" s="1"/>
  <c r="M177" i="1"/>
  <c r="J177" i="1"/>
  <c r="Z176" i="1"/>
  <c r="N176" i="1"/>
  <c r="P176" i="1" s="1"/>
  <c r="M176" i="1"/>
  <c r="J176" i="1"/>
  <c r="Z175" i="1"/>
  <c r="N175" i="1"/>
  <c r="P175" i="1" s="1"/>
  <c r="M175" i="1"/>
  <c r="J175" i="1"/>
  <c r="N174" i="1"/>
  <c r="P174" i="1" s="1"/>
  <c r="M174" i="1"/>
  <c r="J174" i="1"/>
  <c r="N173" i="1"/>
  <c r="P173" i="1" s="1"/>
  <c r="AA173" i="1" s="1"/>
  <c r="M173" i="1"/>
  <c r="J173" i="1"/>
  <c r="N172" i="1"/>
  <c r="P172" i="1" s="1"/>
  <c r="AA172" i="1" s="1"/>
  <c r="AB172" i="1" s="1"/>
  <c r="M172" i="1"/>
  <c r="J172" i="1"/>
  <c r="N171" i="1"/>
  <c r="P171" i="1" s="1"/>
  <c r="AA171" i="1" s="1"/>
  <c r="M171" i="1"/>
  <c r="J171" i="1"/>
  <c r="N170" i="1"/>
  <c r="P170" i="1" s="1"/>
  <c r="AA170" i="1" s="1"/>
  <c r="AB170" i="1" s="1"/>
  <c r="M170" i="1"/>
  <c r="J170" i="1"/>
  <c r="N169" i="1"/>
  <c r="P169" i="1" s="1"/>
  <c r="AA169" i="1" s="1"/>
  <c r="M169" i="1"/>
  <c r="J169" i="1"/>
  <c r="N168" i="1"/>
  <c r="P168" i="1" s="1"/>
  <c r="AA168" i="1" s="1"/>
  <c r="AB168" i="1" s="1"/>
  <c r="M168" i="1"/>
  <c r="J168" i="1"/>
  <c r="Z167" i="1"/>
  <c r="N167" i="1"/>
  <c r="P167" i="1" s="1"/>
  <c r="M167" i="1"/>
  <c r="J167" i="1"/>
  <c r="AA166" i="1"/>
  <c r="AB166" i="1" s="1"/>
  <c r="Q166" i="1"/>
  <c r="N166" i="1"/>
  <c r="M166" i="1"/>
  <c r="J166" i="1"/>
  <c r="AA165" i="1"/>
  <c r="Z165" i="1"/>
  <c r="Q165" i="1"/>
  <c r="N165" i="1"/>
  <c r="M165" i="1"/>
  <c r="J165" i="1"/>
  <c r="N164" i="1"/>
  <c r="AA164" i="1" s="1"/>
  <c r="M164" i="1"/>
  <c r="J164" i="1"/>
  <c r="N163" i="1"/>
  <c r="P163" i="1" s="1"/>
  <c r="AA163" i="1" s="1"/>
  <c r="M163" i="1"/>
  <c r="J163" i="1"/>
  <c r="AA162" i="1"/>
  <c r="AB162" i="1" s="1"/>
  <c r="Q162" i="1"/>
  <c r="N162" i="1"/>
  <c r="M162" i="1"/>
  <c r="J162" i="1"/>
  <c r="AA161" i="1"/>
  <c r="Q161" i="1"/>
  <c r="N161" i="1"/>
  <c r="M161" i="1"/>
  <c r="J161" i="1"/>
  <c r="AA160" i="1"/>
  <c r="Q160" i="1"/>
  <c r="N160" i="1"/>
  <c r="M160" i="1"/>
  <c r="J160" i="1"/>
  <c r="AA159" i="1"/>
  <c r="AB159" i="1" s="1"/>
  <c r="Q159" i="1"/>
  <c r="N159" i="1"/>
  <c r="M159" i="1"/>
  <c r="J159" i="1"/>
  <c r="AA158" i="1"/>
  <c r="AB158" i="1" s="1"/>
  <c r="Q158" i="1"/>
  <c r="N158" i="1"/>
  <c r="M158" i="1"/>
  <c r="J158" i="1"/>
  <c r="AA157" i="1"/>
  <c r="AB157" i="1" s="1"/>
  <c r="Q157" i="1"/>
  <c r="N157" i="1"/>
  <c r="M157" i="1"/>
  <c r="J157" i="1"/>
  <c r="AA156" i="1"/>
  <c r="Z156" i="1"/>
  <c r="Q156" i="1"/>
  <c r="N156" i="1"/>
  <c r="M156" i="1"/>
  <c r="J156" i="1"/>
  <c r="AA155" i="1"/>
  <c r="AB155" i="1" s="1"/>
  <c r="Z155" i="1"/>
  <c r="Q155" i="1"/>
  <c r="N155" i="1"/>
  <c r="M155" i="1"/>
  <c r="J155" i="1"/>
  <c r="Z154" i="1"/>
  <c r="N154" i="1"/>
  <c r="P154" i="1" s="1"/>
  <c r="M154" i="1"/>
  <c r="J154" i="1"/>
  <c r="AA153" i="1"/>
  <c r="AB153" i="1" s="1"/>
  <c r="Z153" i="1"/>
  <c r="Q153" i="1"/>
  <c r="N153" i="1"/>
  <c r="M153" i="1"/>
  <c r="J153" i="1"/>
  <c r="Z152" i="1"/>
  <c r="N152" i="1"/>
  <c r="P152" i="1" s="1"/>
  <c r="M152" i="1"/>
  <c r="J152" i="1"/>
  <c r="AA151" i="1"/>
  <c r="AB151" i="1" s="1"/>
  <c r="Z151" i="1"/>
  <c r="Q151" i="1"/>
  <c r="N151" i="1"/>
  <c r="M151" i="1"/>
  <c r="J151" i="1"/>
  <c r="Z150" i="1"/>
  <c r="N150" i="1"/>
  <c r="P150" i="1" s="1"/>
  <c r="M150" i="1"/>
  <c r="J150" i="1"/>
  <c r="AA149" i="1"/>
  <c r="AB149" i="1" s="1"/>
  <c r="Q149" i="1"/>
  <c r="N149" i="1"/>
  <c r="M149" i="1"/>
  <c r="J149" i="1"/>
  <c r="AA148" i="1"/>
  <c r="Z148" i="1"/>
  <c r="Q148" i="1"/>
  <c r="N148" i="1"/>
  <c r="M148" i="1"/>
  <c r="J148" i="1"/>
  <c r="AA147" i="1"/>
  <c r="AB147" i="1" s="1"/>
  <c r="Q147" i="1"/>
  <c r="N147" i="1"/>
  <c r="M147" i="1"/>
  <c r="J147" i="1"/>
  <c r="Z146" i="1"/>
  <c r="N146" i="1"/>
  <c r="P146" i="1" s="1"/>
  <c r="M146" i="1"/>
  <c r="J146" i="1"/>
  <c r="N145" i="1"/>
  <c r="P145" i="1" s="1"/>
  <c r="M145" i="1"/>
  <c r="J145" i="1"/>
  <c r="N144" i="1"/>
  <c r="P144" i="1" s="1"/>
  <c r="M144" i="1"/>
  <c r="J144" i="1"/>
  <c r="AA143" i="1"/>
  <c r="AB143" i="1" s="1"/>
  <c r="Q143" i="1"/>
  <c r="N143" i="1"/>
  <c r="M143" i="1"/>
  <c r="J143" i="1"/>
  <c r="AA142" i="1"/>
  <c r="Q142" i="1"/>
  <c r="N142" i="1"/>
  <c r="M142" i="1"/>
  <c r="J142" i="1"/>
  <c r="Z141" i="1"/>
  <c r="N141" i="1"/>
  <c r="P141" i="1" s="1"/>
  <c r="AA141" i="1" s="1"/>
  <c r="AB141" i="1" s="1"/>
  <c r="M141" i="1"/>
  <c r="J141" i="1"/>
  <c r="N140" i="1"/>
  <c r="M140" i="1"/>
  <c r="J140" i="1"/>
  <c r="AA139" i="1"/>
  <c r="AB139" i="1" s="1"/>
  <c r="Q139" i="1"/>
  <c r="N139" i="1"/>
  <c r="M139" i="1"/>
  <c r="J139" i="1"/>
  <c r="AA138" i="1"/>
  <c r="Q138" i="1"/>
  <c r="N138" i="1"/>
  <c r="M138" i="1"/>
  <c r="J138" i="1"/>
  <c r="AA137" i="1"/>
  <c r="AB137" i="1" s="1"/>
  <c r="Q137" i="1"/>
  <c r="N137" i="1"/>
  <c r="M137" i="1"/>
  <c r="J137" i="1"/>
  <c r="AA136" i="1"/>
  <c r="Q136" i="1"/>
  <c r="N136" i="1"/>
  <c r="M136" i="1"/>
  <c r="J136" i="1"/>
  <c r="AA135" i="1"/>
  <c r="AB135" i="1" s="1"/>
  <c r="Q135" i="1"/>
  <c r="N135" i="1"/>
  <c r="M135" i="1"/>
  <c r="J135" i="1"/>
  <c r="AA134" i="1"/>
  <c r="Q134" i="1"/>
  <c r="N134" i="1"/>
  <c r="M134" i="1"/>
  <c r="J134" i="1"/>
  <c r="AA133" i="1"/>
  <c r="AB133" i="1" s="1"/>
  <c r="Q133" i="1"/>
  <c r="N133" i="1"/>
  <c r="M133" i="1"/>
  <c r="J133" i="1"/>
  <c r="AA132" i="1"/>
  <c r="Q132" i="1"/>
  <c r="N132" i="1"/>
  <c r="M132" i="1"/>
  <c r="J132" i="1"/>
  <c r="AA131" i="1"/>
  <c r="AB131" i="1" s="1"/>
  <c r="Q131" i="1"/>
  <c r="N131" i="1"/>
  <c r="M131" i="1"/>
  <c r="J131" i="1"/>
  <c r="AA130" i="1"/>
  <c r="Q130" i="1"/>
  <c r="N130" i="1"/>
  <c r="M130" i="1"/>
  <c r="J130" i="1"/>
  <c r="AA129" i="1"/>
  <c r="AB129" i="1" s="1"/>
  <c r="Q129" i="1"/>
  <c r="N129" i="1"/>
  <c r="M129" i="1"/>
  <c r="J129" i="1"/>
  <c r="AA128" i="1"/>
  <c r="Q128" i="1"/>
  <c r="N128" i="1"/>
  <c r="M128" i="1"/>
  <c r="J128" i="1"/>
  <c r="AA127" i="1"/>
  <c r="AB127" i="1" s="1"/>
  <c r="Q127" i="1"/>
  <c r="N127" i="1"/>
  <c r="M127" i="1"/>
  <c r="J127" i="1"/>
  <c r="AA126" i="1"/>
  <c r="Q126" i="1"/>
  <c r="N126" i="1"/>
  <c r="M126" i="1"/>
  <c r="J126" i="1"/>
  <c r="AA125" i="1"/>
  <c r="AB125" i="1" s="1"/>
  <c r="Q125" i="1"/>
  <c r="N125" i="1"/>
  <c r="M125" i="1"/>
  <c r="J125" i="1"/>
  <c r="AA124" i="1"/>
  <c r="Q124" i="1"/>
  <c r="N124" i="1"/>
  <c r="M124" i="1"/>
  <c r="J124" i="1"/>
  <c r="AB123" i="1"/>
  <c r="Z123" i="1"/>
  <c r="Q123" i="1"/>
  <c r="N123" i="1"/>
  <c r="M123" i="1"/>
  <c r="J123" i="1"/>
  <c r="AA122" i="1"/>
  <c r="Q122" i="1"/>
  <c r="N122" i="1"/>
  <c r="M122" i="1"/>
  <c r="J122" i="1"/>
  <c r="AA121" i="1"/>
  <c r="AB121" i="1" s="1"/>
  <c r="Z121" i="1"/>
  <c r="Q121" i="1"/>
  <c r="N121" i="1"/>
  <c r="M121" i="1"/>
  <c r="J121" i="1"/>
  <c r="AA120" i="1"/>
  <c r="Q120" i="1"/>
  <c r="N120" i="1"/>
  <c r="M120" i="1"/>
  <c r="J120" i="1"/>
  <c r="AA119" i="1"/>
  <c r="AB119" i="1" s="1"/>
  <c r="Z119" i="1"/>
  <c r="Q119" i="1"/>
  <c r="N119" i="1"/>
  <c r="M119" i="1"/>
  <c r="J119" i="1"/>
  <c r="AA118" i="1"/>
  <c r="Z118" i="1"/>
  <c r="Q118" i="1"/>
  <c r="N118" i="1"/>
  <c r="M118" i="1"/>
  <c r="J118" i="1"/>
  <c r="AA117" i="1"/>
  <c r="AB117" i="1" s="1"/>
  <c r="Q117" i="1"/>
  <c r="N117" i="1"/>
  <c r="M117" i="1"/>
  <c r="J117" i="1"/>
  <c r="AA116" i="1"/>
  <c r="Q116" i="1"/>
  <c r="N116" i="1"/>
  <c r="M116" i="1"/>
  <c r="J116" i="1"/>
  <c r="AA115" i="1"/>
  <c r="AB115" i="1" s="1"/>
  <c r="Q115" i="1"/>
  <c r="N115" i="1"/>
  <c r="M115" i="1"/>
  <c r="J115" i="1"/>
  <c r="AA114" i="1"/>
  <c r="Q114" i="1"/>
  <c r="N114" i="1"/>
  <c r="M114" i="1"/>
  <c r="J114" i="1"/>
  <c r="N113" i="1"/>
  <c r="P113" i="1" s="1"/>
  <c r="M113" i="1"/>
  <c r="J113" i="1"/>
  <c r="AA112" i="1"/>
  <c r="Q112" i="1"/>
  <c r="N112" i="1"/>
  <c r="M112" i="1"/>
  <c r="J112" i="1"/>
  <c r="AA111" i="1"/>
  <c r="AB111" i="1" s="1"/>
  <c r="Q111" i="1"/>
  <c r="N111" i="1"/>
  <c r="M111" i="1"/>
  <c r="J111" i="1"/>
  <c r="AA110" i="1"/>
  <c r="Q110" i="1"/>
  <c r="N110" i="1"/>
  <c r="M110" i="1"/>
  <c r="J110" i="1"/>
  <c r="AA109" i="1"/>
  <c r="AB109" i="1" s="1"/>
  <c r="Q109" i="1"/>
  <c r="N109" i="1"/>
  <c r="M109" i="1"/>
  <c r="J109" i="1"/>
  <c r="N108" i="1"/>
  <c r="M108" i="1"/>
  <c r="J108" i="1"/>
  <c r="N107" i="1"/>
  <c r="P107" i="1" s="1"/>
  <c r="M107" i="1"/>
  <c r="J107" i="1"/>
  <c r="AA106" i="1"/>
  <c r="Z106" i="1"/>
  <c r="Q106" i="1"/>
  <c r="N106" i="1"/>
  <c r="M106" i="1"/>
  <c r="J106" i="1"/>
  <c r="AA105" i="1"/>
  <c r="AB105" i="1" s="1"/>
  <c r="Z105" i="1"/>
  <c r="Q105" i="1"/>
  <c r="N105" i="1"/>
  <c r="M105" i="1"/>
  <c r="J105" i="1"/>
  <c r="AA104" i="1"/>
  <c r="AB104" i="1" s="1"/>
  <c r="Q104" i="1"/>
  <c r="N104" i="1"/>
  <c r="M104" i="1"/>
  <c r="J104" i="1"/>
  <c r="AA103" i="1"/>
  <c r="Q103" i="1"/>
  <c r="N103" i="1"/>
  <c r="M103" i="1"/>
  <c r="J103" i="1"/>
  <c r="AA102" i="1"/>
  <c r="AB102" i="1" s="1"/>
  <c r="Q102" i="1"/>
  <c r="N102" i="1"/>
  <c r="M102" i="1"/>
  <c r="J102" i="1"/>
  <c r="AA101" i="1"/>
  <c r="Q101" i="1"/>
  <c r="N101" i="1"/>
  <c r="M101" i="1"/>
  <c r="J101" i="1"/>
  <c r="AA100" i="1"/>
  <c r="AB100" i="1" s="1"/>
  <c r="Q100" i="1"/>
  <c r="N100" i="1"/>
  <c r="M100" i="1"/>
  <c r="J100" i="1"/>
  <c r="AA99" i="1"/>
  <c r="Q99" i="1"/>
  <c r="N99" i="1"/>
  <c r="M99" i="1"/>
  <c r="J99" i="1"/>
  <c r="AA98" i="1"/>
  <c r="AB98" i="1" s="1"/>
  <c r="Q98" i="1"/>
  <c r="N98" i="1"/>
  <c r="M98" i="1"/>
  <c r="J98" i="1"/>
  <c r="AA97" i="1"/>
  <c r="Q97" i="1"/>
  <c r="N97" i="1"/>
  <c r="M97" i="1"/>
  <c r="J97" i="1"/>
  <c r="AA96" i="1"/>
  <c r="AB96" i="1" s="1"/>
  <c r="Q96" i="1"/>
  <c r="N96" i="1"/>
  <c r="M96" i="1"/>
  <c r="J96" i="1"/>
  <c r="AA95" i="1"/>
  <c r="Q95" i="1"/>
  <c r="N95" i="1"/>
  <c r="M95" i="1"/>
  <c r="J95" i="1"/>
  <c r="AA94" i="1"/>
  <c r="AB94" i="1" s="1"/>
  <c r="Q94" i="1"/>
  <c r="N94" i="1"/>
  <c r="M94" i="1"/>
  <c r="J94" i="1"/>
  <c r="AA93" i="1"/>
  <c r="Q93" i="1"/>
  <c r="N93" i="1"/>
  <c r="M93" i="1"/>
  <c r="J93" i="1"/>
  <c r="AA92" i="1"/>
  <c r="AB92" i="1" s="1"/>
  <c r="Q92" i="1"/>
  <c r="N92" i="1"/>
  <c r="M92" i="1"/>
  <c r="J92" i="1"/>
  <c r="AA91" i="1"/>
  <c r="Z91" i="1"/>
  <c r="Q91" i="1"/>
  <c r="N91" i="1"/>
  <c r="M91" i="1"/>
  <c r="J91" i="1"/>
  <c r="AB90" i="1"/>
  <c r="Z90" i="1"/>
  <c r="Q90" i="1"/>
  <c r="N90" i="1"/>
  <c r="M90" i="1"/>
  <c r="J90" i="1"/>
  <c r="AA89" i="1"/>
  <c r="Z89" i="1"/>
  <c r="Q89" i="1"/>
  <c r="N89" i="1"/>
  <c r="M89" i="1"/>
  <c r="J89" i="1"/>
  <c r="AA88" i="1"/>
  <c r="AB88" i="1" s="1"/>
  <c r="Z88" i="1"/>
  <c r="Q88" i="1"/>
  <c r="N88" i="1"/>
  <c r="M88" i="1"/>
  <c r="J88" i="1"/>
  <c r="AA87" i="1"/>
  <c r="Q87" i="1"/>
  <c r="N87" i="1"/>
  <c r="M87" i="1"/>
  <c r="J87" i="1"/>
  <c r="AA86" i="1"/>
  <c r="AB86" i="1" s="1"/>
  <c r="Q86" i="1"/>
  <c r="N86" i="1"/>
  <c r="M86" i="1"/>
  <c r="J86" i="1"/>
  <c r="AA85" i="1"/>
  <c r="Q85" i="1"/>
  <c r="N85" i="1"/>
  <c r="M85" i="1"/>
  <c r="J85" i="1"/>
  <c r="AA84" i="1"/>
  <c r="AB84" i="1" s="1"/>
  <c r="Q84" i="1"/>
  <c r="N84" i="1"/>
  <c r="M84" i="1"/>
  <c r="J84" i="1"/>
  <c r="AA83" i="1"/>
  <c r="AB83" i="1" s="1"/>
  <c r="Q83" i="1"/>
  <c r="N83" i="1"/>
  <c r="M83" i="1"/>
  <c r="J83" i="1"/>
  <c r="AA82" i="1"/>
  <c r="Q82" i="1"/>
  <c r="N82" i="1"/>
  <c r="M82" i="1"/>
  <c r="J82" i="1"/>
  <c r="AA81" i="1"/>
  <c r="AB81" i="1" s="1"/>
  <c r="Q81" i="1"/>
  <c r="N81" i="1"/>
  <c r="M81" i="1"/>
  <c r="J81" i="1"/>
  <c r="AA80" i="1"/>
  <c r="Q80" i="1"/>
  <c r="N80" i="1"/>
  <c r="M80" i="1"/>
  <c r="J80" i="1"/>
  <c r="AA79" i="1"/>
  <c r="AB79" i="1" s="1"/>
  <c r="Q79" i="1"/>
  <c r="N79" i="1"/>
  <c r="M79" i="1"/>
  <c r="J79" i="1"/>
  <c r="AA78" i="1"/>
  <c r="Q78" i="1"/>
  <c r="N78" i="1"/>
  <c r="M78" i="1"/>
  <c r="J78" i="1"/>
  <c r="AA77" i="1"/>
  <c r="AB77" i="1" s="1"/>
  <c r="Q77" i="1"/>
  <c r="N77" i="1"/>
  <c r="M77" i="1"/>
  <c r="J77" i="1"/>
  <c r="AA76" i="1"/>
  <c r="Q76" i="1"/>
  <c r="N76" i="1"/>
  <c r="M76" i="1"/>
  <c r="J76" i="1"/>
  <c r="AA75" i="1"/>
  <c r="AB75" i="1" s="1"/>
  <c r="Q75" i="1"/>
  <c r="N75" i="1"/>
  <c r="M75" i="1"/>
  <c r="J75" i="1"/>
  <c r="N74" i="1"/>
  <c r="M74" i="1"/>
  <c r="J74" i="1"/>
  <c r="AA73" i="1"/>
  <c r="Z73" i="1"/>
  <c r="Q73" i="1"/>
  <c r="N73" i="1"/>
  <c r="M73" i="1"/>
  <c r="J73" i="1"/>
  <c r="AA72" i="1"/>
  <c r="Q72" i="1"/>
  <c r="N72" i="1"/>
  <c r="M72" i="1"/>
  <c r="J72" i="1"/>
  <c r="AA71" i="1"/>
  <c r="Q71" i="1"/>
  <c r="N71" i="1"/>
  <c r="M71" i="1"/>
  <c r="J71" i="1"/>
  <c r="AA70" i="1"/>
  <c r="Q70" i="1"/>
  <c r="N70" i="1"/>
  <c r="M70" i="1"/>
  <c r="J70" i="1"/>
  <c r="AA69" i="1"/>
  <c r="Q69" i="1"/>
  <c r="N69" i="1"/>
  <c r="M69" i="1"/>
  <c r="J69" i="1"/>
  <c r="AA68" i="1"/>
  <c r="Q68" i="1"/>
  <c r="N68" i="1"/>
  <c r="M68" i="1"/>
  <c r="J68" i="1"/>
  <c r="AA67" i="1"/>
  <c r="Q67" i="1"/>
  <c r="N67" i="1"/>
  <c r="M67" i="1"/>
  <c r="J67" i="1"/>
  <c r="AA66" i="1"/>
  <c r="Q66" i="1"/>
  <c r="N66" i="1"/>
  <c r="M66" i="1"/>
  <c r="J66" i="1"/>
  <c r="AA65" i="1"/>
  <c r="Q65" i="1"/>
  <c r="N65" i="1"/>
  <c r="M65" i="1"/>
  <c r="J65" i="1"/>
  <c r="AA64" i="1"/>
  <c r="Q64" i="1"/>
  <c r="N64" i="1"/>
  <c r="M64" i="1"/>
  <c r="J64" i="1"/>
  <c r="AA63" i="1"/>
  <c r="Q63" i="1"/>
  <c r="N63" i="1"/>
  <c r="M63" i="1"/>
  <c r="J63" i="1"/>
  <c r="N62" i="1"/>
  <c r="AA62" i="1" s="1"/>
  <c r="M62" i="1"/>
  <c r="J62" i="1"/>
  <c r="N61" i="1"/>
  <c r="P61" i="1" s="1"/>
  <c r="AA61" i="1" s="1"/>
  <c r="M61" i="1"/>
  <c r="J61" i="1"/>
  <c r="N60" i="1"/>
  <c r="P60" i="1" s="1"/>
  <c r="AA60" i="1" s="1"/>
  <c r="M60" i="1"/>
  <c r="J60" i="1"/>
  <c r="AA59" i="1"/>
  <c r="Q59" i="1"/>
  <c r="N59" i="1"/>
  <c r="M59" i="1"/>
  <c r="J59" i="1"/>
  <c r="N58" i="1"/>
  <c r="P58" i="1" s="1"/>
  <c r="M58" i="1"/>
  <c r="J58" i="1"/>
  <c r="AA57" i="1"/>
  <c r="Q57" i="1"/>
  <c r="N57" i="1"/>
  <c r="M57" i="1"/>
  <c r="J57" i="1"/>
  <c r="N56" i="1"/>
  <c r="M56" i="1"/>
  <c r="J56" i="1"/>
  <c r="AA55" i="1"/>
  <c r="Q55" i="1"/>
  <c r="N55" i="1"/>
  <c r="M55" i="1"/>
  <c r="J55" i="1"/>
  <c r="AA54" i="1"/>
  <c r="Q54" i="1"/>
  <c r="N54" i="1"/>
  <c r="M54" i="1"/>
  <c r="J54" i="1"/>
  <c r="AA53" i="1"/>
  <c r="Q53" i="1"/>
  <c r="N53" i="1"/>
  <c r="M53" i="1"/>
  <c r="J53" i="1"/>
  <c r="AA52" i="1"/>
  <c r="Q52" i="1"/>
  <c r="N52" i="1"/>
  <c r="M52" i="1"/>
  <c r="J52" i="1"/>
  <c r="AA51" i="1"/>
  <c r="Q51" i="1"/>
  <c r="N51" i="1"/>
  <c r="M51" i="1"/>
  <c r="J51" i="1"/>
  <c r="AA50" i="1"/>
  <c r="Q50" i="1"/>
  <c r="N50" i="1"/>
  <c r="M50" i="1"/>
  <c r="J50" i="1"/>
  <c r="AA49" i="1"/>
  <c r="Q49" i="1"/>
  <c r="N49" i="1"/>
  <c r="M49" i="1"/>
  <c r="J49" i="1"/>
  <c r="N48" i="1"/>
  <c r="P48" i="1" s="1"/>
  <c r="M48" i="1"/>
  <c r="J48" i="1"/>
  <c r="N47" i="1"/>
  <c r="P47" i="1" s="1"/>
  <c r="M47" i="1"/>
  <c r="J47" i="1"/>
  <c r="N46" i="1"/>
  <c r="M46" i="1"/>
  <c r="J46" i="1"/>
  <c r="AA45" i="1"/>
  <c r="E45" i="1" s="1"/>
  <c r="T45" i="1"/>
  <c r="Q45" i="1"/>
  <c r="N45" i="1"/>
  <c r="M45" i="1"/>
  <c r="J45" i="1"/>
  <c r="AA44" i="1"/>
  <c r="E44" i="1" s="1"/>
  <c r="T44" i="1"/>
  <c r="Q44" i="1"/>
  <c r="N44" i="1"/>
  <c r="M44" i="1"/>
  <c r="J44" i="1"/>
  <c r="AA43" i="1"/>
  <c r="E43" i="1" s="1"/>
  <c r="T43" i="1"/>
  <c r="Q43" i="1"/>
  <c r="N43" i="1"/>
  <c r="M43" i="1"/>
  <c r="J43" i="1"/>
  <c r="AA42" i="1"/>
  <c r="E42" i="1" s="1"/>
  <c r="T42" i="1"/>
  <c r="Q42" i="1"/>
  <c r="N42" i="1"/>
  <c r="M42" i="1"/>
  <c r="J42" i="1"/>
  <c r="AA41" i="1"/>
  <c r="E41" i="1" s="1"/>
  <c r="T41" i="1"/>
  <c r="Q41" i="1"/>
  <c r="N41" i="1"/>
  <c r="M41" i="1"/>
  <c r="J41" i="1"/>
  <c r="AA40" i="1"/>
  <c r="E40" i="1" s="1"/>
  <c r="T40" i="1"/>
  <c r="Q40" i="1"/>
  <c r="N40" i="1"/>
  <c r="M40" i="1"/>
  <c r="J40" i="1"/>
  <c r="N39" i="1"/>
  <c r="P39" i="1" s="1"/>
  <c r="M39" i="1"/>
  <c r="J39" i="1"/>
  <c r="AA38" i="1"/>
  <c r="Q38" i="1"/>
  <c r="N38" i="1"/>
  <c r="M38" i="1"/>
  <c r="J38" i="1"/>
  <c r="N37" i="1"/>
  <c r="M37" i="1"/>
  <c r="J37" i="1"/>
  <c r="AA36" i="1"/>
  <c r="Q36" i="1"/>
  <c r="N36" i="1"/>
  <c r="M36" i="1"/>
  <c r="J36" i="1"/>
  <c r="AA35" i="1"/>
  <c r="Q35" i="1"/>
  <c r="N35" i="1"/>
  <c r="M35" i="1"/>
  <c r="J35" i="1"/>
  <c r="AA34" i="1"/>
  <c r="Q34" i="1"/>
  <c r="N34" i="1"/>
  <c r="M34" i="1"/>
  <c r="J34" i="1"/>
  <c r="AA33" i="1"/>
  <c r="Q33" i="1"/>
  <c r="N33" i="1"/>
  <c r="M33" i="1"/>
  <c r="J33" i="1"/>
  <c r="AA31" i="1"/>
  <c r="Q31" i="1"/>
  <c r="N31" i="1"/>
  <c r="M31" i="1"/>
  <c r="J31" i="1"/>
  <c r="N30" i="1"/>
  <c r="M30" i="1"/>
  <c r="J30" i="1"/>
  <c r="AA29" i="1"/>
  <c r="Q29" i="1"/>
  <c r="N29" i="1"/>
  <c r="M29" i="1"/>
  <c r="J29" i="1"/>
  <c r="AA28" i="1"/>
  <c r="E28" i="1" s="1"/>
  <c r="Q28" i="1"/>
  <c r="N28" i="1"/>
  <c r="M28" i="1"/>
  <c r="J28" i="1"/>
  <c r="AA27" i="1"/>
  <c r="Q27" i="1"/>
  <c r="N27" i="1"/>
  <c r="M27" i="1"/>
  <c r="J27" i="1"/>
  <c r="AA26" i="1"/>
  <c r="Q26" i="1"/>
  <c r="N26" i="1"/>
  <c r="M26" i="1"/>
  <c r="J26" i="1"/>
  <c r="N25" i="1"/>
  <c r="M25" i="1"/>
  <c r="J25" i="1"/>
  <c r="N24" i="1"/>
  <c r="P24" i="1" s="1"/>
  <c r="M24" i="1"/>
  <c r="J24" i="1"/>
  <c r="AA23" i="1"/>
  <c r="Q23" i="1"/>
  <c r="N23" i="1"/>
  <c r="M23" i="1"/>
  <c r="J23" i="1"/>
  <c r="AA22" i="1"/>
  <c r="Q22" i="1"/>
  <c r="N22" i="1"/>
  <c r="M22" i="1"/>
  <c r="J22" i="1"/>
  <c r="AA21" i="1"/>
  <c r="Q21" i="1"/>
  <c r="N21" i="1"/>
  <c r="M21" i="1"/>
  <c r="J21" i="1"/>
  <c r="AA20" i="1"/>
  <c r="Q20" i="1"/>
  <c r="N20" i="1"/>
  <c r="M20" i="1"/>
  <c r="J20" i="1"/>
  <c r="AA19" i="1"/>
  <c r="Q19" i="1"/>
  <c r="N19" i="1"/>
  <c r="M19" i="1"/>
  <c r="J19" i="1"/>
  <c r="AA18" i="1"/>
  <c r="Q18" i="1"/>
  <c r="N18" i="1"/>
  <c r="M18" i="1"/>
  <c r="J18" i="1"/>
  <c r="AA17" i="1"/>
  <c r="Q17" i="1"/>
  <c r="N17" i="1"/>
  <c r="M17" i="1"/>
  <c r="J17" i="1"/>
  <c r="AA16" i="1"/>
  <c r="Q16" i="1"/>
  <c r="N16" i="1"/>
  <c r="M16" i="1"/>
  <c r="J16" i="1"/>
  <c r="AA15" i="1"/>
  <c r="Q15" i="1"/>
  <c r="N15" i="1"/>
  <c r="M15" i="1"/>
  <c r="J15" i="1"/>
  <c r="N14" i="1"/>
  <c r="M14" i="1"/>
  <c r="J14" i="1"/>
  <c r="AA13" i="1"/>
  <c r="Z13" i="1"/>
  <c r="Q13" i="1"/>
  <c r="N13" i="1"/>
  <c r="M13" i="1"/>
  <c r="J13" i="1"/>
  <c r="AA12" i="1"/>
  <c r="Z12" i="1"/>
  <c r="Q12" i="1"/>
  <c r="N12" i="1"/>
  <c r="M12" i="1"/>
  <c r="J12" i="1"/>
  <c r="AA11" i="1"/>
  <c r="Z11" i="1"/>
  <c r="Q11" i="1"/>
  <c r="N11" i="1"/>
  <c r="M11" i="1"/>
  <c r="J11" i="1"/>
  <c r="AA10" i="1"/>
  <c r="Z10" i="1"/>
  <c r="Q10" i="1"/>
  <c r="N10" i="1"/>
  <c r="M10" i="1"/>
  <c r="J10" i="1"/>
  <c r="AA9" i="1"/>
  <c r="Z9" i="1"/>
  <c r="Q9" i="1"/>
  <c r="N9" i="1"/>
  <c r="M9" i="1"/>
  <c r="J9" i="1"/>
  <c r="AA8" i="1"/>
  <c r="Z8" i="1"/>
  <c r="Q8" i="1"/>
  <c r="N8" i="1"/>
  <c r="M8" i="1"/>
  <c r="J8" i="1"/>
  <c r="AA7" i="1"/>
  <c r="Z7" i="1"/>
  <c r="Q7" i="1"/>
  <c r="N7" i="1"/>
  <c r="M7" i="1"/>
  <c r="J7" i="1"/>
  <c r="M6" i="1"/>
  <c r="J6" i="1"/>
  <c r="AA5" i="1"/>
  <c r="Z5" i="1"/>
  <c r="Q5" i="1"/>
  <c r="N5" i="1"/>
  <c r="M5" i="1"/>
  <c r="J5" i="1"/>
  <c r="AA4" i="1"/>
  <c r="Z4" i="1"/>
  <c r="Q4" i="1"/>
  <c r="N4" i="1"/>
  <c r="M4" i="1"/>
  <c r="J4" i="1"/>
  <c r="AA3" i="1"/>
  <c r="AB3" i="1" s="1"/>
  <c r="Z3" i="1"/>
  <c r="Q3" i="1"/>
  <c r="N3" i="1"/>
  <c r="M3" i="1"/>
  <c r="J3" i="1"/>
  <c r="G183" i="1" l="1"/>
  <c r="G28" i="1"/>
  <c r="G123" i="1"/>
  <c r="G90" i="1"/>
  <c r="F45" i="1"/>
  <c r="G45" i="1" s="1"/>
  <c r="F43" i="1"/>
  <c r="G43" i="1" s="1"/>
  <c r="F41" i="1"/>
  <c r="G41" i="1" s="1"/>
  <c r="F181" i="1"/>
  <c r="G181" i="1" s="1"/>
  <c r="F187" i="1"/>
  <c r="G187" i="1" s="1"/>
  <c r="F185" i="1"/>
  <c r="G185" i="1" s="1"/>
  <c r="F44" i="1"/>
  <c r="G44" i="1" s="1"/>
  <c r="F42" i="1"/>
  <c r="G42" i="1" s="1"/>
  <c r="F40" i="1"/>
  <c r="G40" i="1" s="1"/>
  <c r="F188" i="1"/>
  <c r="G188" i="1" s="1"/>
  <c r="F186" i="1"/>
  <c r="G186" i="1" s="1"/>
  <c r="F184" i="1"/>
  <c r="G184" i="1" s="1"/>
  <c r="F182" i="1"/>
  <c r="G182" i="1" s="1"/>
  <c r="AB5" i="1"/>
  <c r="E5" i="1"/>
  <c r="G5" i="1" s="1"/>
  <c r="AB7" i="1"/>
  <c r="E7" i="1"/>
  <c r="G7" i="1" s="1"/>
  <c r="AB9" i="1"/>
  <c r="E9" i="1"/>
  <c r="G9" i="1" s="1"/>
  <c r="AB11" i="1"/>
  <c r="E11" i="1"/>
  <c r="G11" i="1" s="1"/>
  <c r="AB13" i="1"/>
  <c r="E13" i="1"/>
  <c r="G13" i="1" s="1"/>
  <c r="AB26" i="1"/>
  <c r="E26" i="1"/>
  <c r="G26" i="1" s="1"/>
  <c r="AB27" i="1"/>
  <c r="E27" i="1"/>
  <c r="G27" i="1" s="1"/>
  <c r="AB31" i="1"/>
  <c r="E31" i="1"/>
  <c r="G31" i="1" s="1"/>
  <c r="AB38" i="1"/>
  <c r="E38" i="1"/>
  <c r="G38" i="1" s="1"/>
  <c r="AB49" i="1"/>
  <c r="E49" i="1"/>
  <c r="G49" i="1" s="1"/>
  <c r="AB50" i="1"/>
  <c r="E50" i="1"/>
  <c r="G50" i="1" s="1"/>
  <c r="AB51" i="1"/>
  <c r="E51" i="1"/>
  <c r="G51" i="1" s="1"/>
  <c r="AB52" i="1"/>
  <c r="E52" i="1"/>
  <c r="G52" i="1" s="1"/>
  <c r="AB53" i="1"/>
  <c r="E53" i="1"/>
  <c r="G53" i="1" s="1"/>
  <c r="AB54" i="1"/>
  <c r="E54" i="1"/>
  <c r="G54" i="1" s="1"/>
  <c r="AB55" i="1"/>
  <c r="E55" i="1"/>
  <c r="G55" i="1" s="1"/>
  <c r="AB63" i="1"/>
  <c r="E63" i="1"/>
  <c r="G63" i="1" s="1"/>
  <c r="AB64" i="1"/>
  <c r="E64" i="1"/>
  <c r="G64" i="1" s="1"/>
  <c r="AB65" i="1"/>
  <c r="E65" i="1"/>
  <c r="G65" i="1" s="1"/>
  <c r="AB66" i="1"/>
  <c r="E66" i="1"/>
  <c r="G66" i="1" s="1"/>
  <c r="AB67" i="1"/>
  <c r="E67" i="1"/>
  <c r="G67" i="1" s="1"/>
  <c r="AB68" i="1"/>
  <c r="E68" i="1"/>
  <c r="G68" i="1" s="1"/>
  <c r="AB69" i="1"/>
  <c r="E69" i="1"/>
  <c r="G69" i="1" s="1"/>
  <c r="AB70" i="1"/>
  <c r="E70" i="1"/>
  <c r="G70" i="1" s="1"/>
  <c r="AB71" i="1"/>
  <c r="E71" i="1"/>
  <c r="G71" i="1" s="1"/>
  <c r="AB72" i="1"/>
  <c r="E72" i="1"/>
  <c r="G72" i="1" s="1"/>
  <c r="AB76" i="1"/>
  <c r="E76" i="1"/>
  <c r="G76" i="1" s="1"/>
  <c r="AB78" i="1"/>
  <c r="E78" i="1"/>
  <c r="G78" i="1" s="1"/>
  <c r="AB80" i="1"/>
  <c r="E80" i="1"/>
  <c r="G80" i="1" s="1"/>
  <c r="AB82" i="1"/>
  <c r="E82" i="1"/>
  <c r="G82" i="1" s="1"/>
  <c r="AB85" i="1"/>
  <c r="E85" i="1"/>
  <c r="G85" i="1" s="1"/>
  <c r="AB87" i="1"/>
  <c r="E87" i="1"/>
  <c r="G87" i="1" s="1"/>
  <c r="AB89" i="1"/>
  <c r="E89" i="1"/>
  <c r="G89" i="1" s="1"/>
  <c r="AB91" i="1"/>
  <c r="E91" i="1"/>
  <c r="G91" i="1" s="1"/>
  <c r="AB93" i="1"/>
  <c r="E93" i="1"/>
  <c r="G93" i="1" s="1"/>
  <c r="AB95" i="1"/>
  <c r="E95" i="1"/>
  <c r="G95" i="1" s="1"/>
  <c r="AB97" i="1"/>
  <c r="E97" i="1"/>
  <c r="G97" i="1" s="1"/>
  <c r="AB99" i="1"/>
  <c r="E99" i="1"/>
  <c r="G99" i="1" s="1"/>
  <c r="AB101" i="1"/>
  <c r="E101" i="1"/>
  <c r="G101" i="1" s="1"/>
  <c r="AB103" i="1"/>
  <c r="E103" i="1"/>
  <c r="G103" i="1" s="1"/>
  <c r="AB106" i="1"/>
  <c r="E106" i="1"/>
  <c r="G106" i="1" s="1"/>
  <c r="AB114" i="1"/>
  <c r="E114" i="1"/>
  <c r="G114" i="1" s="1"/>
  <c r="AB116" i="1"/>
  <c r="E116" i="1"/>
  <c r="G116" i="1" s="1"/>
  <c r="AB120" i="1"/>
  <c r="E120" i="1"/>
  <c r="G120" i="1" s="1"/>
  <c r="AB124" i="1"/>
  <c r="E124" i="1"/>
  <c r="G124" i="1" s="1"/>
  <c r="AB126" i="1"/>
  <c r="E126" i="1"/>
  <c r="G126" i="1" s="1"/>
  <c r="AB128" i="1"/>
  <c r="E128" i="1"/>
  <c r="G128" i="1" s="1"/>
  <c r="AB130" i="1"/>
  <c r="E130" i="1"/>
  <c r="G130" i="1" s="1"/>
  <c r="AB132" i="1"/>
  <c r="E132" i="1"/>
  <c r="G132" i="1" s="1"/>
  <c r="AB134" i="1"/>
  <c r="E134" i="1"/>
  <c r="G134" i="1" s="1"/>
  <c r="AB136" i="1"/>
  <c r="E136" i="1"/>
  <c r="G136" i="1" s="1"/>
  <c r="AB138" i="1"/>
  <c r="E138" i="1"/>
  <c r="G138" i="1" s="1"/>
  <c r="AB142" i="1"/>
  <c r="E142" i="1"/>
  <c r="G142" i="1" s="1"/>
  <c r="AB148" i="1"/>
  <c r="E148" i="1"/>
  <c r="G148" i="1" s="1"/>
  <c r="AB169" i="1"/>
  <c r="E169" i="1"/>
  <c r="G169" i="1" s="1"/>
  <c r="AB171" i="1"/>
  <c r="E171" i="1"/>
  <c r="G171" i="1" s="1"/>
  <c r="AB173" i="1"/>
  <c r="E173" i="1"/>
  <c r="G173" i="1" s="1"/>
  <c r="E3" i="1"/>
  <c r="G3" i="1" s="1"/>
  <c r="E179" i="1"/>
  <c r="G179" i="1" s="1"/>
  <c r="E170" i="1"/>
  <c r="G170" i="1" s="1"/>
  <c r="E166" i="1"/>
  <c r="G166" i="1" s="1"/>
  <c r="E162" i="1"/>
  <c r="G162" i="1" s="1"/>
  <c r="E159" i="1"/>
  <c r="G159" i="1" s="1"/>
  <c r="E157" i="1"/>
  <c r="G157" i="1" s="1"/>
  <c r="E153" i="1"/>
  <c r="G153" i="1" s="1"/>
  <c r="E149" i="1"/>
  <c r="G149" i="1" s="1"/>
  <c r="E141" i="1"/>
  <c r="G141" i="1" s="1"/>
  <c r="E137" i="1"/>
  <c r="G137" i="1" s="1"/>
  <c r="E133" i="1"/>
  <c r="G133" i="1" s="1"/>
  <c r="E129" i="1"/>
  <c r="G129" i="1" s="1"/>
  <c r="E125" i="1"/>
  <c r="G125" i="1" s="1"/>
  <c r="E121" i="1"/>
  <c r="G121" i="1" s="1"/>
  <c r="E117" i="1"/>
  <c r="G117" i="1" s="1"/>
  <c r="E109" i="1"/>
  <c r="G109" i="1" s="1"/>
  <c r="E105" i="1"/>
  <c r="G105" i="1" s="1"/>
  <c r="E102" i="1"/>
  <c r="G102" i="1" s="1"/>
  <c r="E98" i="1"/>
  <c r="G98" i="1" s="1"/>
  <c r="E94" i="1"/>
  <c r="G94" i="1" s="1"/>
  <c r="E86" i="1"/>
  <c r="G86" i="1" s="1"/>
  <c r="E83" i="1"/>
  <c r="G83" i="1" s="1"/>
  <c r="E79" i="1"/>
  <c r="G79" i="1" s="1"/>
  <c r="E75" i="1"/>
  <c r="G75" i="1" s="1"/>
  <c r="AB4" i="1"/>
  <c r="E4" i="1"/>
  <c r="G4" i="1" s="1"/>
  <c r="AB8" i="1"/>
  <c r="E8" i="1"/>
  <c r="G8" i="1" s="1"/>
  <c r="AB10" i="1"/>
  <c r="E10" i="1"/>
  <c r="G10" i="1" s="1"/>
  <c r="AB12" i="1"/>
  <c r="E12" i="1"/>
  <c r="G12" i="1" s="1"/>
  <c r="AB15" i="1"/>
  <c r="E15" i="1"/>
  <c r="G15" i="1" s="1"/>
  <c r="AB16" i="1"/>
  <c r="E16" i="1"/>
  <c r="G16" i="1" s="1"/>
  <c r="AB17" i="1"/>
  <c r="E17" i="1"/>
  <c r="G17" i="1" s="1"/>
  <c r="AB18" i="1"/>
  <c r="E18" i="1"/>
  <c r="G18" i="1" s="1"/>
  <c r="AB19" i="1"/>
  <c r="E19" i="1"/>
  <c r="G19" i="1" s="1"/>
  <c r="AB20" i="1"/>
  <c r="E20" i="1"/>
  <c r="G20" i="1" s="1"/>
  <c r="AB21" i="1"/>
  <c r="E21" i="1"/>
  <c r="G21" i="1" s="1"/>
  <c r="AB22" i="1"/>
  <c r="E22" i="1"/>
  <c r="G22" i="1" s="1"/>
  <c r="AB23" i="1"/>
  <c r="E23" i="1"/>
  <c r="G23" i="1" s="1"/>
  <c r="AB29" i="1"/>
  <c r="E29" i="1"/>
  <c r="G29" i="1" s="1"/>
  <c r="AB33" i="1"/>
  <c r="E33" i="1"/>
  <c r="G33" i="1" s="1"/>
  <c r="AB34" i="1"/>
  <c r="E34" i="1"/>
  <c r="G34" i="1" s="1"/>
  <c r="AB35" i="1"/>
  <c r="E35" i="1"/>
  <c r="G35" i="1" s="1"/>
  <c r="AB36" i="1"/>
  <c r="E36" i="1"/>
  <c r="G36" i="1" s="1"/>
  <c r="AB57" i="1"/>
  <c r="E57" i="1"/>
  <c r="G57" i="1" s="1"/>
  <c r="AB59" i="1"/>
  <c r="E59" i="1"/>
  <c r="G59" i="1" s="1"/>
  <c r="AB60" i="1"/>
  <c r="E60" i="1"/>
  <c r="G60" i="1" s="1"/>
  <c r="AB61" i="1"/>
  <c r="E61" i="1"/>
  <c r="G61" i="1" s="1"/>
  <c r="AB73" i="1"/>
  <c r="E73" i="1"/>
  <c r="G73" i="1" s="1"/>
  <c r="AB110" i="1"/>
  <c r="E110" i="1"/>
  <c r="G110" i="1" s="1"/>
  <c r="AB112" i="1"/>
  <c r="E112" i="1"/>
  <c r="G112" i="1" s="1"/>
  <c r="AB118" i="1"/>
  <c r="E118" i="1"/>
  <c r="G118" i="1" s="1"/>
  <c r="AB122" i="1"/>
  <c r="E122" i="1"/>
  <c r="G122" i="1" s="1"/>
  <c r="AB156" i="1"/>
  <c r="E156" i="1"/>
  <c r="G156" i="1" s="1"/>
  <c r="AB160" i="1"/>
  <c r="E160" i="1"/>
  <c r="G160" i="1" s="1"/>
  <c r="AB161" i="1"/>
  <c r="E161" i="1"/>
  <c r="G161" i="1" s="1"/>
  <c r="AB163" i="1"/>
  <c r="E163" i="1"/>
  <c r="G163" i="1" s="1"/>
  <c r="AB165" i="1"/>
  <c r="E165" i="1"/>
  <c r="G165" i="1" s="1"/>
  <c r="E178" i="1"/>
  <c r="G178" i="1" s="1"/>
  <c r="E172" i="1"/>
  <c r="G172" i="1" s="1"/>
  <c r="E168" i="1"/>
  <c r="G168" i="1" s="1"/>
  <c r="E158" i="1"/>
  <c r="G158" i="1" s="1"/>
  <c r="E155" i="1"/>
  <c r="G155" i="1" s="1"/>
  <c r="E151" i="1"/>
  <c r="G151" i="1" s="1"/>
  <c r="E147" i="1"/>
  <c r="G147" i="1" s="1"/>
  <c r="E143" i="1"/>
  <c r="G143" i="1" s="1"/>
  <c r="E139" i="1"/>
  <c r="G139" i="1" s="1"/>
  <c r="E135" i="1"/>
  <c r="G135" i="1" s="1"/>
  <c r="E131" i="1"/>
  <c r="G131" i="1" s="1"/>
  <c r="E127" i="1"/>
  <c r="G127" i="1" s="1"/>
  <c r="E119" i="1"/>
  <c r="G119" i="1" s="1"/>
  <c r="E115" i="1"/>
  <c r="G115" i="1" s="1"/>
  <c r="E111" i="1"/>
  <c r="G111" i="1" s="1"/>
  <c r="E104" i="1"/>
  <c r="G104" i="1" s="1"/>
  <c r="E100" i="1"/>
  <c r="G100" i="1" s="1"/>
  <c r="E96" i="1"/>
  <c r="G96" i="1" s="1"/>
  <c r="E92" i="1"/>
  <c r="G92" i="1" s="1"/>
  <c r="E88" i="1"/>
  <c r="G88" i="1" s="1"/>
  <c r="E84" i="1"/>
  <c r="G84" i="1" s="1"/>
  <c r="E81" i="1"/>
  <c r="G81" i="1" s="1"/>
  <c r="E77" i="1"/>
  <c r="G77" i="1" s="1"/>
  <c r="O84" i="1"/>
  <c r="O86" i="1"/>
  <c r="O94" i="1"/>
  <c r="O97" i="1"/>
  <c r="O15" i="1"/>
  <c r="O18" i="1"/>
  <c r="O143" i="1"/>
  <c r="O148" i="1"/>
  <c r="O152" i="1"/>
  <c r="O153" i="1"/>
  <c r="O156" i="1"/>
  <c r="O158" i="1"/>
  <c r="O172" i="1"/>
  <c r="O179" i="1"/>
  <c r="O181" i="1"/>
  <c r="O185" i="1"/>
  <c r="O187" i="1"/>
  <c r="O36" i="1"/>
  <c r="O38" i="1"/>
  <c r="O52" i="1"/>
  <c r="O55" i="1"/>
  <c r="O71" i="1"/>
  <c r="O75" i="1"/>
  <c r="O78" i="1"/>
  <c r="O128" i="1"/>
  <c r="O131" i="1"/>
  <c r="O23" i="1"/>
  <c r="O26" i="1"/>
  <c r="O61" i="1"/>
  <c r="O63" i="1"/>
  <c r="O66" i="1"/>
  <c r="O83" i="1"/>
  <c r="O102" i="1"/>
  <c r="O106" i="1"/>
  <c r="O111" i="1"/>
  <c r="O116" i="1"/>
  <c r="O135" i="1"/>
  <c r="O138" i="1"/>
  <c r="O161" i="1"/>
  <c r="O166" i="1"/>
  <c r="O168" i="1"/>
  <c r="AB182" i="1"/>
  <c r="O19" i="1"/>
  <c r="O22" i="1"/>
  <c r="O27" i="1"/>
  <c r="O33" i="1"/>
  <c r="O35" i="1"/>
  <c r="O47" i="1"/>
  <c r="O51" i="1"/>
  <c r="O56" i="1"/>
  <c r="O67" i="1"/>
  <c r="O70" i="1"/>
  <c r="O79" i="1"/>
  <c r="O82" i="1"/>
  <c r="O87" i="1"/>
  <c r="O89" i="1"/>
  <c r="O93" i="1"/>
  <c r="O98" i="1"/>
  <c r="O101" i="1"/>
  <c r="O105" i="1"/>
  <c r="O107" i="1"/>
  <c r="O108" i="1"/>
  <c r="O110" i="1"/>
  <c r="O117" i="1"/>
  <c r="O119" i="1"/>
  <c r="O123" i="1"/>
  <c r="O124" i="1"/>
  <c r="O127" i="1"/>
  <c r="O132" i="1"/>
  <c r="O134" i="1"/>
  <c r="O139" i="1"/>
  <c r="O141" i="1"/>
  <c r="O142" i="1"/>
  <c r="O154" i="1"/>
  <c r="O155" i="1"/>
  <c r="O165" i="1"/>
  <c r="O170" i="1"/>
  <c r="O174" i="1"/>
  <c r="O175" i="1"/>
  <c r="O176" i="1"/>
  <c r="O177" i="1"/>
  <c r="O178" i="1"/>
  <c r="Z182" i="1"/>
  <c r="O183" i="1"/>
  <c r="AB184" i="1"/>
  <c r="AB186" i="1"/>
  <c r="AB188" i="1"/>
  <c r="O3" i="1"/>
  <c r="O4" i="1"/>
  <c r="O5" i="1"/>
  <c r="O7" i="1"/>
  <c r="O8" i="1"/>
  <c r="O9" i="1"/>
  <c r="O10" i="1"/>
  <c r="O11" i="1"/>
  <c r="O12" i="1"/>
  <c r="O13" i="1"/>
  <c r="O14" i="1"/>
  <c r="O16" i="1"/>
  <c r="O17" i="1"/>
  <c r="O20" i="1"/>
  <c r="O21" i="1"/>
  <c r="O24" i="1"/>
  <c r="O25" i="1"/>
  <c r="O28" i="1"/>
  <c r="O29" i="1"/>
  <c r="O30" i="1"/>
  <c r="O31" i="1"/>
  <c r="O34" i="1"/>
  <c r="O37" i="1"/>
  <c r="O39" i="1"/>
  <c r="O40" i="1"/>
  <c r="O41" i="1"/>
  <c r="O42" i="1"/>
  <c r="O43" i="1"/>
  <c r="O44" i="1"/>
  <c r="O45" i="1"/>
  <c r="O46" i="1"/>
  <c r="O48" i="1"/>
  <c r="O49" i="1"/>
  <c r="O50" i="1"/>
  <c r="O53" i="1"/>
  <c r="O54" i="1"/>
  <c r="O57" i="1"/>
  <c r="O58" i="1"/>
  <c r="O59" i="1"/>
  <c r="O60" i="1"/>
  <c r="O62" i="1"/>
  <c r="O64" i="1"/>
  <c r="O65" i="1"/>
  <c r="O68" i="1"/>
  <c r="O69" i="1"/>
  <c r="O72" i="1"/>
  <c r="O73" i="1"/>
  <c r="O74" i="1"/>
  <c r="O76" i="1"/>
  <c r="O77" i="1"/>
  <c r="O80" i="1"/>
  <c r="O81" i="1"/>
  <c r="O85" i="1"/>
  <c r="O88" i="1"/>
  <c r="O90" i="1"/>
  <c r="O91" i="1"/>
  <c r="O92" i="1"/>
  <c r="O95" i="1"/>
  <c r="O96" i="1"/>
  <c r="O99" i="1"/>
  <c r="O100" i="1"/>
  <c r="O103" i="1"/>
  <c r="O104" i="1"/>
  <c r="O109" i="1"/>
  <c r="O112" i="1"/>
  <c r="O113" i="1"/>
  <c r="O114" i="1"/>
  <c r="O115" i="1"/>
  <c r="O118" i="1"/>
  <c r="O120" i="1"/>
  <c r="O121" i="1"/>
  <c r="O122" i="1"/>
  <c r="O125" i="1"/>
  <c r="O126" i="1"/>
  <c r="O129" i="1"/>
  <c r="O130" i="1"/>
  <c r="O133" i="1"/>
  <c r="O136" i="1"/>
  <c r="O137" i="1"/>
  <c r="O140" i="1"/>
  <c r="O144" i="1"/>
  <c r="O145" i="1"/>
  <c r="O146" i="1"/>
  <c r="O147" i="1"/>
  <c r="O149" i="1"/>
  <c r="O150" i="1"/>
  <c r="O151" i="1"/>
  <c r="O157" i="1"/>
  <c r="O159" i="1"/>
  <c r="O160" i="1"/>
  <c r="O162" i="1"/>
  <c r="O163" i="1"/>
  <c r="O164" i="1"/>
  <c r="O167" i="1"/>
  <c r="O169" i="1"/>
  <c r="O171" i="1"/>
  <c r="O173" i="1"/>
  <c r="O180" i="1"/>
  <c r="AB181" i="1"/>
  <c r="O182" i="1"/>
  <c r="AB183" i="1"/>
  <c r="O184" i="1"/>
  <c r="AB185" i="1"/>
  <c r="O186" i="1"/>
  <c r="AB187" i="1"/>
  <c r="O188" i="1"/>
  <c r="Q24" i="1"/>
  <c r="AA24" i="1"/>
  <c r="AA25" i="1"/>
  <c r="Q39" i="1"/>
  <c r="AA39" i="1"/>
  <c r="AA47" i="1"/>
  <c r="Q47" i="1"/>
  <c r="Q48" i="1"/>
  <c r="AA48" i="1"/>
  <c r="AA56" i="1"/>
  <c r="Q58" i="1"/>
  <c r="AA58" i="1"/>
  <c r="E58" i="1" s="1"/>
  <c r="G58" i="1" s="1"/>
  <c r="AA14" i="1"/>
  <c r="AA30" i="1"/>
  <c r="AA37" i="1"/>
  <c r="AA46" i="1"/>
  <c r="AB40" i="1"/>
  <c r="AB41" i="1"/>
  <c r="AB42" i="1"/>
  <c r="AB43" i="1"/>
  <c r="AB44" i="1"/>
  <c r="AB45" i="1"/>
  <c r="AA107" i="1"/>
  <c r="Q107" i="1"/>
  <c r="AA108" i="1"/>
  <c r="Q144" i="1"/>
  <c r="AA144" i="1"/>
  <c r="Q145" i="1"/>
  <c r="AA145" i="1"/>
  <c r="Q60" i="1"/>
  <c r="Q61" i="1"/>
  <c r="AA74" i="1"/>
  <c r="AA113" i="1"/>
  <c r="Q113" i="1"/>
  <c r="AA146" i="1"/>
  <c r="Q146" i="1"/>
  <c r="AA154" i="1"/>
  <c r="Q154" i="1"/>
  <c r="AA140" i="1"/>
  <c r="Q141" i="1"/>
  <c r="AA150" i="1"/>
  <c r="Q150" i="1"/>
  <c r="AA152" i="1"/>
  <c r="Q152" i="1"/>
  <c r="Q163" i="1"/>
  <c r="AA167" i="1"/>
  <c r="Q167" i="1"/>
  <c r="AA175" i="1"/>
  <c r="Q175" i="1"/>
  <c r="AA177" i="1"/>
  <c r="Q177" i="1"/>
  <c r="AA180" i="1"/>
  <c r="Q168" i="1"/>
  <c r="Q169" i="1"/>
  <c r="Q170" i="1"/>
  <c r="Q171" i="1"/>
  <c r="Q172" i="1"/>
  <c r="Q173" i="1"/>
  <c r="Q174" i="1"/>
  <c r="AA174" i="1"/>
  <c r="AA176" i="1"/>
  <c r="Q176" i="1"/>
  <c r="AB174" i="1" l="1"/>
  <c r="E174" i="1"/>
  <c r="G174" i="1" s="1"/>
  <c r="AB177" i="1"/>
  <c r="E177" i="1"/>
  <c r="G177" i="1" s="1"/>
  <c r="AB175" i="1"/>
  <c r="E175" i="1"/>
  <c r="G175" i="1" s="1"/>
  <c r="AB167" i="1"/>
  <c r="E167" i="1"/>
  <c r="G167" i="1" s="1"/>
  <c r="AB152" i="1"/>
  <c r="E152" i="1"/>
  <c r="G152" i="1" s="1"/>
  <c r="AB150" i="1"/>
  <c r="E150" i="1"/>
  <c r="G150" i="1" s="1"/>
  <c r="AB154" i="1"/>
  <c r="E154" i="1"/>
  <c r="G154" i="1" s="1"/>
  <c r="AB146" i="1"/>
  <c r="E146" i="1"/>
  <c r="G146" i="1" s="1"/>
  <c r="AB113" i="1"/>
  <c r="E113" i="1"/>
  <c r="G113" i="1" s="1"/>
  <c r="AB145" i="1"/>
  <c r="E145" i="1"/>
  <c r="G145" i="1" s="1"/>
  <c r="AB144" i="1"/>
  <c r="E144" i="1"/>
  <c r="G144" i="1" s="1"/>
  <c r="AB30" i="1"/>
  <c r="AB47" i="1"/>
  <c r="E47" i="1"/>
  <c r="G47" i="1" s="1"/>
  <c r="AB176" i="1"/>
  <c r="E176" i="1"/>
  <c r="G176" i="1" s="1"/>
  <c r="AB140" i="1"/>
  <c r="AB107" i="1"/>
  <c r="E107" i="1"/>
  <c r="G107" i="1" s="1"/>
  <c r="AB48" i="1"/>
  <c r="E48" i="1"/>
  <c r="G48" i="1" s="1"/>
  <c r="AB39" i="1"/>
  <c r="E39" i="1"/>
  <c r="G39" i="1" s="1"/>
  <c r="AB24" i="1"/>
  <c r="E24" i="1"/>
  <c r="M189" i="1"/>
  <c r="G189" i="1" l="1"/>
  <c r="G24" i="1"/>
</calcChain>
</file>

<file path=xl/sharedStrings.xml><?xml version="1.0" encoding="utf-8"?>
<sst xmlns="http://schemas.openxmlformats.org/spreadsheetml/2006/main" count="1051" uniqueCount="353">
  <si>
    <t xml:space="preserve">Кол-во </t>
  </si>
  <si>
    <t>штука</t>
  </si>
  <si>
    <t>Реагент A калибровочный/A calibration reagent</t>
  </si>
  <si>
    <t xml:space="preserve">Реагент A калибровочный/A calibration reagent для Анализатора Электролитов AC9801. Объем флакона 400 мл. </t>
  </si>
  <si>
    <t>упаковка</t>
  </si>
  <si>
    <t>Реагент B стандартный/B standart reagent</t>
  </si>
  <si>
    <t>Реагент B стандартный/B standart reagent  для Анализатора Электролитов AC9801. Объем флакона 200 мл.</t>
  </si>
  <si>
    <t>Реагент активации электродов/Electrode
activation reagent</t>
  </si>
  <si>
    <t>Реагент активации электродов/Electrode
activation reagent для Анализатора Электролитов AC9801. Объем флакона 10 мл.</t>
  </si>
  <si>
    <t>№ п/п</t>
  </si>
  <si>
    <t>Реагенты  для  автоматического гематологического   анализатора  Walk Away</t>
  </si>
  <si>
    <t>Панель определения NEG BREAKPOINT COMBO тип 42 20 панелей в упаковке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</si>
  <si>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42). Панели брейкпойнт 96-луночные для идентификации и определения чувствительности к антибактериальным препаратам аэробных и факультативно анаэробных грамотрицательных палочковидных бактерий, тип 42. Панели могут быть использованы для считывания вручную или с помощью бактериологического анализатора MicroScan WalkAway и autoSCAN 4. 20 панелей.</t>
  </si>
  <si>
    <t>Пластиковые инокуляторы для обычных панелей  240 шт</t>
  </si>
  <si>
    <t>Насадки для переноса суспензии для обычных панелей (Inoculator-D Set). Комплект для переноса инокулята (суспензии микроорганизмов) на панели MicroScan при проведении идентификации и определении чувствительности микроорганизмов к антибиотикам. Комплект состоит из переносной крышки (для удержания и дозирования инокулята) и стандартной кюветы. 240 комплектов.</t>
  </si>
  <si>
    <t>Пептидазный реагент 30 мл</t>
  </si>
  <si>
    <t>Реагент Пептидазы, 30 мл (Peptidase Reagent, 30 mL). Реагент для обнаружения специфических продуктов метаболизма грамположительных бактерий и дрожжей при идентификации их во время работы на бактериологических анализаторах типа MicroScan WalkAway и autoSCAN 4. 1 флакон / 30 мл.</t>
  </si>
  <si>
    <t>Гидроксид Калия 30 мл</t>
  </si>
  <si>
    <t>Гидроксид Калия,30 мл.Гидроаксид калия- предназначен для  проведения реакции на панелях Фасовка:1фл х 30 мл</t>
  </si>
  <si>
    <t>Минеральное масло 250 мл</t>
  </si>
  <si>
    <t>Минеральное масло, 250 мл (Mineral Oil, 250 mL). Реагент используется для создания анаэробных условий в лунках панелей при проведении идентификации микроорганизмов на оборудовании MicroScan WalkAway и autoSCAN 4.</t>
  </si>
  <si>
    <t>Индол реагент Ковача 30 мл</t>
  </si>
  <si>
    <t>Индол-реагент для быстрых панелей, 30 мл (Rapid Indole Reagent). Реагент для обнаружения индола (продукт разложения триптофана) при идентификации гемофил и нейссерий во время работы на бактериологических анализаторах типа MicroScan WalkAway и autoSCAN 4..1 флакон / 30 мл.</t>
  </si>
  <si>
    <t>Система для инокуляции PROMPT (Prompt™** Inoculation System)</t>
  </si>
  <si>
    <t>60 шт</t>
  </si>
  <si>
    <t>Реагенты и расходные материалы Cobas E 411, Elecsys</t>
  </si>
  <si>
    <t>Кассета: кортизол на 100 тестов</t>
  </si>
  <si>
    <t>Кассета: C-peptide на 100 тестов</t>
  </si>
  <si>
    <t>Кассета: IgE на 100 тестов</t>
  </si>
  <si>
    <t>Кассета: Elecsys Insulin на 100 тестов</t>
  </si>
  <si>
    <t>Кассета: общий простатоспецифический антиген на 100 тестов</t>
  </si>
  <si>
    <t xml:space="preserve">Кассета: Анти-тиреопероксидаза Анти-TPO на 100 тестов </t>
  </si>
  <si>
    <t xml:space="preserve">Реагент для анализатора закрытого типа Cobas e411. Кассета   Антитела   к   тиреопероксидазе   (Anti-TPO)Anti-TPO Elecsys cobas e 100V3, 100 тестов. Принцип метода Принцип конкуренции. Общая продолжительность анализа: 18 минут. ▪ 1-я инкубация: 20 мкл образца и инкубированные анти TПO антитела, меченные комплексом рутения a) . ▪ 2-я инкубация: После добавления биотинилированных ТПО и покрытых стрептавидином микрочастиц, анти ТПО антитела в образце конкурируют с меченными рутением анти ТПО антителами за биотинилированный антиген ТПО.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с помощью 2х точечной калибровочной кривой, полученной для данного инструмента, и референсной калибровочной кривой, данные которой сообщены в штрих-коде реагента или е штрих-коде. a) Трис(2,2'-бипиридил)рутениевый(II)-комплекс (Ru(bpy) ) Реагенты - рабочие растворы На упаковке с основными реагентами наклеена этикетка A TPO. M Микрочастицы, покрытые стрептавидином (прозрачная крышка), 1 флакон, 6.5 мл: Микрочастицы, покрытые стрептавидином, 0.72 мг/мл; консервант. R1 Анти TPO Ab~Ru(bpy) (серая крышка), 1 флакон, 9 мл: Поликлональные анти TPO-антитела (овцы), меченые рутениевым комплексом 1.0 мг/л; ТРИС-буфер 100 ммоль/л, pH 7.2; консервант. R2 TPO~биотин (черная крышка), 1 флакон, 9 мл: Биотинилированный TPO (рекомбинант) 0.15 мг/л; TRIS-буфер 30 ммоль/л, рН 7.0; консервант. </t>
  </si>
  <si>
    <t>Кассета: общий трийодтиронин Elecsys T3 на 200 тестов</t>
  </si>
  <si>
    <t>уп</t>
  </si>
  <si>
    <t>Кассета: тиреотропный гормон ТТГ Elecsys ТТГ на 200 тестов</t>
  </si>
  <si>
    <t xml:space="preserve">Реагент для анализатора закрытого типа Cobas e411. Предназначен для количественного определения тиреотропина в сыворотке и плазме крови человека. На упаковке с основными реагентами наклеена этикетка TSH. М Микрочастицы, покрытые стрептавидином (прозрачная крышка), 1 флакон, 12 мл: Микрочастицы, покрытые стрептавидином, 0.72 мг/мл; консервант. R1 Анти-TSH-антитела~биотин (серая крышка), 1 флакон, 14 мл: Биотинилированные моноклональные анти-TSH-антитела (мыши) 2.0 мг/л; фосфатный буфер 100 ммоль/л, рН 7.2; консервант. R2 Анти-TSH-Ab~Ru(bpy) (черная крышка), 1 флакон, 12 мл: Моноклональные анти-TSH-антитела (мыши/человека), меченые рутениевым комплексом 1.2 мг/л; фосфатный буфер 100 ммоль/л, pH 7.2; консервант. Хранение в неоткрытом виде при 2‑8 °C До конца срока годности. </t>
  </si>
  <si>
    <t>Кассета на 100 тестов: ХГЧ Elecsys HGCH</t>
  </si>
  <si>
    <t>Реагент для анализатора закрытого типа Cobas e411. Предназначен для качественного определения антител класса IgM к вирусу гепатита А в сыворотке и плазме крови человека. Тест используется для выявления острой или недавно приобретенной вирусной инфекции Реагент для анализатора закрытого типа Cobas e411. Предназначен для качественного определения антител класса IgM к вирусу гепатита А в сыворотке и плазме крови человека. Тест используется для выявления острой или недавно приобретенной вирусной инфекции гепатита А. На упаковке с основными реагентами (M, R1, R2) наклеена этикетка A‑HAVIGM. М Микрочастицы, покрытые стрептавидином (прозрачная крышка), 1 флакон, 6.5 мл: Микрочастицы, покрытые стрептавидином, 0.72 мг/мл; консервант. R1 Анти-ВГА-антитела~Ru(bpy) (серая крышка), 1 флакон, 10 мл: Моноклональные антитела (мыши) к вирусу гепатита А, меченые рутениевым комплексом 0.15 мкг/мл; антитело (овечьи) к человеческому Fdγ 0.04 мг/мл; HEPESb) , буфер 50 ммоль/л, pH 7.2; консервант. R2 Анти-h-IgM-антитела~биотин; HAV Ag (черная крышка), 1 флакон, 10 мл: Биотинилированные моноклональные анти‑h‑IgM антитела (мыши) 0.4 мкг/мл; антиген вируса гепатита А (клеточная культура) 25 Е/мл (единицы Roche); буфер HEPES 50 ммоль/л, pH 7.2; консервант. b) HEPES = [4-(2-гидроксиэтил)-пиперазин]-этансульфоновая кислота A‑HAVIGM Cal1 Отрицательный калибратор 1 (белая крышка), 2 фл. для 0.67 мл каждый: Сыворотка крови человека, не содержащая HAV IgM антитела; консервант. A‑HAVIGM Cal2 Положительный калибратор 2 (черная крышка), 2 флакона по 0.67 мл каждый: IgM антитела к вирусу гепатита А (человека) около 5 Е/мл (единицы Roche) в сыворотке крови человека; консервант. Хранение в неоткрытом виде при 2‑8 °C До конца срока годности.</t>
  </si>
  <si>
    <t>Калибраторы</t>
  </si>
  <si>
    <t>Калибратор: для Кортизола 4*1 мл</t>
  </si>
  <si>
    <t>Калибратор: для C-Peptide 4*1 мл</t>
  </si>
  <si>
    <t>Калибратор: для тиреотропного гормона ТТГ 4*1,3 мл</t>
  </si>
  <si>
    <t>Реагент для анализатора закрытого типа Cobas e411. Калибровочный набор TSH CalSet предназначен для калибровки количественного анализа Elecsys TSH на иммунохимических анализаторах Elecsys и cobas e. TSH Cal1: 2 флакона, каждый для 1.3 мл калибратора 1 ▪ TSH Cal2: 2 флакона, каждый для 1.3 мл калибратора 2 Концентрация TSH Cal1 в матрице сыворотки крови лошади составляет приблизительно 0 мкМЕ/мл: TSH Cal2 составляет приблизительно 1.5 мкМЕ/мл ТТГ (человеческого) в сыворотке крови человека. Хранить при 2‑8 °C. Лиофилизированная контрольная сыворотка стабильна до указанного срока годности.</t>
  </si>
  <si>
    <t>Калибратор: ХГЧ Elecsys HGCH для 4*1 мл</t>
  </si>
  <si>
    <t>Контроли</t>
  </si>
  <si>
    <t>Контроль Мультимаркер (PreciControl Multimarker)</t>
  </si>
  <si>
    <t>Растворы и расходные материалы</t>
  </si>
  <si>
    <t>Наконечники ASSAY TIP 30*120.</t>
  </si>
  <si>
    <t>. Маркировка наборов должна быть строго на государственном языке РК, согласно кодекса о здоровье и приказе Министра здравоохранения и развития РК. от 16 апреля 2015 года №227 "Об утверждении правил маркировки средств, изделий медицинского назначения и медицинской техники".</t>
  </si>
  <si>
    <t>Очищающий раствор CleanCell 6*380 мл</t>
  </si>
  <si>
    <t xml:space="preserve">Маркировка наборов должна быть строго на государственном языке РК, согласно кодекса о здоровье и приказе Министра здравоохранения и развития РК. от 16 апреля 2015 года №227 "Об утверждении правил маркировки средств, изделий медицинского назначения и медицинской техники". </t>
  </si>
  <si>
    <t>Разбавитель универсальный Elecsys Diluent Universal 2*36 мл</t>
  </si>
  <si>
    <t>Буферный раствор ProCell 6*380 мл</t>
  </si>
  <si>
    <t xml:space="preserve">Реагент для анализатора закрытого типа Cobas e411. Системное решение для генерации электрохимических сигналов в иммунологических анализаторах Elecsys 2010 и cobas e 411. Реагенты и рабочие растворы: 6 x 380 мл, системный буфер Фосфатный буфер 300 ммоль/л, трипропиламин 180 ммоль/л; детергент ≤ 0.1 %; консервант, pH 6.8. Условия хранения: Хранить при 15‑25 °C. </t>
  </si>
  <si>
    <t>Реагенты для автоматической системы капиллярного электрофореза MINICAP, Sebia</t>
  </si>
  <si>
    <t xml:space="preserve">Набор для анализа белковых фракций сыворотки крови PROTEIN(E) (6х250мл) </t>
  </si>
  <si>
    <t>Готовый набор реагентов, предназначен для разделения белкых фракций сыворотки крови человека в щелочной среде (рН =9,9) на 6 подфракций и выделением В1-В2 зоны, методом капиллятного электорофереза. Белки, разделяются в кварцевых капиллярах, детектируются прямым методом по поглощению на длине волны 200 нм. Исследование проводится в автоматическом режиме с получением белкового профиля в количественном и качественном диапазоне. Содержит: Буфер - Buffer (готов к использованию) 6 фл. по 250 мл , Промывающий раствор - Wash solution (концентрат) 3 фл., 25 мл ,Сегменты для разведения образцов - Reagent cups 3 уп., 125 штук, Фильтры 3 шт, в инд.упак., Контейнеры для использованных сегментов.</t>
  </si>
  <si>
    <t>Набор для иммунотипирования MINICAP IT 30 тестов</t>
  </si>
  <si>
    <t>Готовый набор предназначен для определения и характеризации моноклональных белков методом иммунотипирования в сыворотке крови человека на автоматической системе капиллярного электрофореза для получения качественного анализа белкового профиля. Каждый образец сыворотки смешивался с индивидуальной антисывороткой специфически против тяжелых цепей гамма (Ig G), альфа (Ig А) и мю (Ig М), и легких цепей каппа, и лямбда (свободные и связанные), соответственно. Белки, разделенные в кварцевых капиллярах, прямо определяются при длине волны 200 нм. Электрофореграммы оцениваются визуально для определения присутствия специфических реакций с подозрительными моноклональными белками. Набор расчитан на 30 тестов, содержит: Растворитель образцов (готов к использованию) 6 флаконов, 4,0 мл; Штатив с раствором ELP и пробирками с антисыворотками: ELP раствор (готов к использованию) 1 флакон, 1,2 мл; Иммуноглобулины млекопитающих против тяжелых гамма цепей человека (готово к использованию) 1 флакон, 1,2 мл; Иммуноглобулины млекопитающих против тяжелых альфа цепей человека (готово к использованию) 1 флакон, 1,2 мл; Иммуноглобулины млекопитающих против тяжелых мю цепей человека (готово к использованию) 1 флакон, 1,2 мл; Иммуноглобулины млекопитающих против легких каппа (свободных и связанных) цепей человека (готово к использованию) 1 флакон, 1,2 мл; Иммуноглобулины млекопитающих против легких лямбда (свободных и связанных) цепей человека (готово к использованию) 1 флакон, 1,2 мл</t>
  </si>
  <si>
    <t>наб</t>
  </si>
  <si>
    <t xml:space="preserve">Контрольная сыворотка (5x1мл ) NORMAL  CONTROL </t>
  </si>
  <si>
    <t>Контрольная сыворотка НОРМА, объем 5х1 мл. Сыворотка находится в стабильной лиофилизированной форме. Предназначена для контроля качества количественного анализа белковых фракций сыворотки, липопротеинов, холестерина и аполипопротеинов в методиках на системе капиллярного электрофореза и на анализаторе в гелях  агарозы. Данная сыворотка также используется в качестве маркера при идентификации различных изоферментов, разделенных методом электрофореза.</t>
  </si>
  <si>
    <t xml:space="preserve">Контрольная сыворотка гипергамма (5x1ml) </t>
  </si>
  <si>
    <t>Контрольная сыворотка ГИПЕРГАММА, объем 5х1 мл. Сыворотка находится в стабильной лиофилизированной форме. Предназначена для контроля качества количественного анализа белковых фракций сыворотки, липопротеинов, холестерина и аполипопротеинов в методиках на системе капиллярного электрофореза и на анализаторе в гелях агарозы. Данная сыворотка также используется в качестве маркера при идентификации различных  изоферментов, разделенных методом электрофореза.</t>
  </si>
  <si>
    <t xml:space="preserve">Раствор CAPICLEAN </t>
  </si>
  <si>
    <t>Концентрированный промывающий раствор CAPICLEAN, для еженедельной промывки пробозаборника и капилляров на системе капиллярного электрофореза, объем 25 мл.</t>
  </si>
  <si>
    <t xml:space="preserve">Промывающий раствор CAPILLARYS/MINICAP электрофореза MINICAP 2х75 мл </t>
  </si>
  <si>
    <t>Флакон с концентрированным промывающим раствором 2х75 мл, подлежит разведению до 250 мл дистиллированной водой. Предназначен для промывки капилляров после электрофоретического разделения белков. После разведения промывающий раствор содержит щелочной раствор созначением pH ≈ 12.</t>
  </si>
  <si>
    <t xml:space="preserve">Очищающий раствор для капилляров </t>
  </si>
  <si>
    <t>Очищающий раствор для капилляров. Флакон с концентрированным раствором CLEAN PROTECT содержит консервант. Предназначен для обслуживания влажной камеры и длительного хранения рабочих растворов на автоматической системе электрофореза</t>
  </si>
  <si>
    <t xml:space="preserve">Буфер для разведения белков 250 мл, </t>
  </si>
  <si>
    <t>Готовый раствор буфера для капиллярного электрофореза белковых фракций. Объем 250 мл, со значением рН = 9.9 ± 0.5</t>
  </si>
  <si>
    <t>Автоматизированная система гелевых ID - карт Акросс</t>
  </si>
  <si>
    <t>Гелевая карта Акросс для определения группы крови АВО прямым и перекрестным методом и резус-фактора DVI-/DVI+ (810201)</t>
  </si>
  <si>
    <t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 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 Микропробирка A должна содержать моноклональный реагент анти-A (IgM-антитела мышей, клон BIRMA-1). Микропробирка B должна содержать моноклональный реагент анти-B (IgM-антитела мышей, клон LB 2). Микропробирка AB должна содержать моноклональный реагент анти-AB (смесь IgM-антител мышей, клоны BIRMA-1, LB-2). Микропробирка DVI- должна содержать моноклональный реагент анти-D (IgM-антитела человека, клон RUM 1). Микропробирка DVI+ должна содержать моноклональный реагент анти-D (смесь IgG- и IgM-антител человека, клоны RUM 1, P3X61, MS-26). Данный моноклональный анти-D реагент выявляет слабый D и частичные варианты D-антигена, включая вариант DVI. Микропробирка Ctl. должна содержать буферный раствор без антител (контрольная микропробирка). 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</t>
  </si>
  <si>
    <t>Упаковка (50 шт.в упак)</t>
  </si>
  <si>
    <t>Гелевая карта Акросс для проведения прямой и непрямой пробы Кумбса (IgG+C3d)  (810215)</t>
  </si>
  <si>
    <t>Карта для проведения прямой и непрямой реакции Кумбса. Должна содержать не менее 8 микропробирок.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</t>
  </si>
  <si>
    <t>Упак (50 шт.в упак)</t>
  </si>
  <si>
    <t>Раствор низкой ионной силы Акросс  500 мл (830500)</t>
  </si>
  <si>
    <t>Раствор для приготовления суспензии эритроцитов. Флакон содержит буферный раствор низкой ионной силы. Раствор должен быть совместим с гелевыми картами Across System.</t>
  </si>
  <si>
    <t>Штука (500 мл.)</t>
  </si>
  <si>
    <t>Стандартные эритроциты Акросс А1/В для определения группы крови АВО перекрестным методом (820101)</t>
  </si>
  <si>
    <t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 Реактив производится из материала одного донора для каждого флакона. Стеклянные флаконы с крышками разного цвета со встроенным пипетками. Используемый в составе буферный раствор должен быть совместим с гелевыи картами Across System.</t>
  </si>
  <si>
    <t>Упак (2x10 мл в упаковке)</t>
  </si>
  <si>
    <t>Контроль качества Акросс</t>
  </si>
  <si>
    <t>Набор реагентов для проведения контроля качества при иммуногематологических исследованиях. Содержит 4 пробирки с не менее 4 мл цельной крови в каждорй со следующими антигенами эритроцитов и антиэритроцитарными антителами: Пробирка 1 – Группа A, R1R1 (D +, C +, e+), Kel1 антигены, антитела анти-B Пробирка 2 – Группа B, R1R2 (D +, C +, c+, E+, e+) антигены, антитела анти-A и анти-Kell  Пробирка 3 – Группа AB, rr (c+, e+) антигены, антитела анти-D Пробирка 4 – Группа O, R2R2 (D +, c+, E+) антигены, антитела анти-A и анти-B  Концентрация эритроцитов в каждой пробирке скорректирована до 25%-30%.</t>
  </si>
  <si>
    <t>Упак (4x4 мл)</t>
  </si>
  <si>
    <t xml:space="preserve">Промывочный раствор О Акросс                               </t>
  </si>
  <si>
    <t>Промывочный раствор О Акросс объем  500 мл.</t>
  </si>
  <si>
    <t>фл</t>
  </si>
  <si>
    <t>Мешок для отходов для анализатора Octo-M Акроссу</t>
  </si>
  <si>
    <t>шт</t>
  </si>
  <si>
    <t>Микропланшет для приготовления суспензии 96 лунок для анализатора Octo-M Акросс</t>
  </si>
  <si>
    <t>Гелевая карта Акросс для определения группы крови АВО/D у новорожденных</t>
  </si>
  <si>
    <t>Реагенты для коагуломаетра Миндрей С3100</t>
  </si>
  <si>
    <t>Реагент для определения активированного частичного тромбопластинового времени</t>
  </si>
  <si>
    <t>Реагент для определения активированного частичного тромбопластинового времени (АЧТВ) в человеческой плазме, для автоматических коагулометров. Материалы, поставляемые в наборе 10 флаконов с реагентом х 2 мл. Количество тестов в упаковке = 400.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</si>
  <si>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Фибриноген</t>
  </si>
  <si>
    <t>Реагент для определения Фибринегена, для автоматических коагулометров. Материалы, поставляемые в наборе: 6 x 4 ml + 1 x 1ml cal + 2 x 75ml IBS buffer. Количество тестов в упаковке = 480.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</si>
  <si>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Промывочный раствор 10 x 15 мл.</t>
  </si>
  <si>
    <t>Раствор, предназначен для погружения и очистки зондов анализатора коагуляции, а также для удаления альбумина и отложений в крови. Состав реагента: Сурфактант, консервант, щелочи. Материалы, поставляемые в наборе: 10 x 15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</si>
  <si>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Раствор промывочный 1х2500 мл.</t>
  </si>
  <si>
    <t>Раствор, применяется к анализатору коагуляции для очистки жидкостных каналов и трубок, а также для удаления альбумина и отложений в крови. Состав реагента: Сурфактант ≤0,5%, консервант ≤0,3%. Материалы, поставляемые в наборе: 1х2500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</si>
  <si>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Авто кюветы</t>
  </si>
  <si>
    <t>Реакционные кюветы, представляющие собой одноразовые пластиковые пробирки объемом - 1мл, Предназначены для работы на автоматическом анализаторе-коагулометре модели С3100, закрытого типа. Фасовка: упаковка 1х1000шт. Упаковка кюветы должна представлять собой кюветный лоток круглой формы. Кюветный лоток содержит специальную карту для интеграции с аппаратом. Данная карта с интегральной схемой, считывается с помощью штрих-кода и не позволяет запустить систему работы прибора в случае ее отсутствия. Также данная карта необходима для идентификации реагента на борту кюветного лотка, отслеживания и его контроля.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</si>
  <si>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Реагенты к аппарату AKLIDES  по аутоиммунным заболеваниея</t>
  </si>
  <si>
    <t>AKLIDES ANA plus</t>
  </si>
  <si>
    <t>Непрямой иммунофлуоресцентный анализ для определения антител к ядерным и цитоплазматическим антигенам (ANA) в сыворотке крови</t>
  </si>
  <si>
    <t>AKLIDES cANCA</t>
  </si>
  <si>
    <t>Непрямой иммунофлюоресцентный анализ для определения IgG антител к нейтрофильным цитоплазматическим антигенам (ANCA) в человеческой сыворотке"</t>
  </si>
  <si>
    <t>AKLIDES nDNA</t>
  </si>
  <si>
    <t>Набор реагентов для определения IgG антител к нативной ДНК  в человеческой сыворотке непрямым иммунофлуоресцентным методом для автоматического измерения на анализаторе AKLIDES.</t>
  </si>
  <si>
    <t>Anti-Phospholipid 10 Dot</t>
  </si>
  <si>
    <t xml:space="preserve">Иммунодотинговый анализ для определения IgG или IgM-антител к фосфолипидам и b2-гликопротеинам I в сыворотке крови человека </t>
  </si>
  <si>
    <t>Anti-PR3</t>
  </si>
  <si>
    <t xml:space="preserve">Иммуноферментный анализ  ( ELISA/ ИФА) для количественного и полуколичественного определения  антител IgG  к протеиназе 3 (PR33 )в человеческой сыворотке </t>
  </si>
  <si>
    <t>Anti-MPO</t>
  </si>
  <si>
    <t xml:space="preserve">Иммуноферментный анализ  ( ELISA/ ИФА) для количественного и полуколичественного определения  антител IgG  к миелопероксидазе (MPO) в человеческой сыворотке </t>
  </si>
  <si>
    <t>ANA 12Line Dot</t>
  </si>
  <si>
    <t xml:space="preserve">Иммунодотинговый анализ для качественного определения антител IgA к ядерным и цитоплазматическим антигенам в человеческой сыворотке </t>
  </si>
  <si>
    <t>HepAK 7 plus Dot</t>
  </si>
  <si>
    <t>Иммунодотинговый анализ для качественного определения антител IgG к M2, LKM1, LC1, SLA, F-Actin, gp210 и sp100   в человеческой сыворотке или плазме</t>
  </si>
  <si>
    <t>Anti-Gangliosid Dot</t>
  </si>
  <si>
    <t>Иммунодотинговый анализ для качественного определения антител IgG и/или IgM к ганглиозидам в человеческой сыворотке</t>
  </si>
  <si>
    <t>Medizym anti-CCP Ref</t>
  </si>
  <si>
    <t>Имунноферментного анализа ( ELISA/ ИФА) для количественного или полуколичественного  определения IgG антитела к циклическому цитруллинсодержащему пептиду ( anti-CCP ) в человеческой сыворотке  или плазме</t>
  </si>
  <si>
    <t>Medizym anti-AChR</t>
  </si>
  <si>
    <t>ИФА для определения антител к рецептору ацетилхолина (AChR Abs) в сыворотке крови человека</t>
  </si>
  <si>
    <t>Расходные материалы на анализатор модели ABL 800 FLEX</t>
  </si>
  <si>
    <t>уп.</t>
  </si>
  <si>
    <t>шт.</t>
  </si>
  <si>
    <t>Мембраны для референтного электрода, коробка (4шт.)</t>
  </si>
  <si>
    <t>Коробка реф. Мембран D711 (4 ед.) для ABL7XX/8XX – комплект: 4 мембранные чехла электродов, заполненные раствором электролита.
Электролит: содержит органические вещества, неорганические соли, консервант и ПАВ. Только для применения in vitro.</t>
  </si>
  <si>
    <t>кор.</t>
  </si>
  <si>
    <t>Мембраны для K-электрода, коробка (4шт.)</t>
  </si>
  <si>
    <t>D722 Коробка мембран К электрода - комплект из 4 мембранированных чехла электродов, заполненные раствором электролита. Электролит содержит буфер, неорганические соли, органические вещества, кислоту и консерванты Только для применения in vitro</t>
  </si>
  <si>
    <t>Мембраны для Са-электрода,  коробка (4шт.)</t>
  </si>
  <si>
    <t>D733 Коробка мембран Са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буфер, консерванты и ПАВ. Только для применения in vitro</t>
  </si>
  <si>
    <t>Мембраны для Cl-электрода, коробка (4шт.)</t>
  </si>
  <si>
    <t>D744 Коробка мембран Сl электрода - комплект из 4 мембранированных чехла электродов, заполненные раствором электролита. Электролит содержит, неорганические соли, органические вещества, гигроскопические вещества и консерванты. Только для применения in vitro</t>
  </si>
  <si>
    <t>Мембраны для Na-электрода,  коробка (4шт.)</t>
  </si>
  <si>
    <t>D755 Коробка мембран Nа 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консерванты и ПАВ. Только для применения in vitro</t>
  </si>
  <si>
    <t>Мембраны для pCO2-электрода, коробка (4шт.)</t>
  </si>
  <si>
    <t>D788 Коробка мембран рCО2 электрода – комплект из 4 мембранированных чехла электродов, заполненные раствором электролита. Электролит содержит буфер, неорганические соли, гигроскопические вещества, консерванты и ПАВ. Только для применения in vitro</t>
  </si>
  <si>
    <t>Мембраны для pO2-электрода, коробка (4шт.)</t>
  </si>
  <si>
    <t>D799 Коробка мембран рО2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 и ПАВ. Только для применения in vitro</t>
  </si>
  <si>
    <t>Мембраны для глюкозного электрода, коробка (4шт.)</t>
  </si>
  <si>
    <t>D7066 Коробка мембран Glu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</t>
  </si>
  <si>
    <t>Мембраны для лактатного электрода, коробка (4шт.)</t>
  </si>
  <si>
    <t>D7077 Коробка мембран Lac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</t>
  </si>
  <si>
    <t>Раствор для контроля качества AutoСheck, уровень 1, коробка (30 амп.)</t>
  </si>
  <si>
    <t>Раствор для контроля качества AutoСheck, уровень 2,  коробка (30 амп.)</t>
  </si>
  <si>
    <t>Раствор для контроля качества AutoСheck, уровень 3, коробка (30 амп.)</t>
  </si>
  <si>
    <t>Раствор для контроля качества AutoСheck, уровень 4,коробка (30 амп.)</t>
  </si>
  <si>
    <t>Очистной раствор , флакон   (175 мл)</t>
  </si>
  <si>
    <t xml:space="preserve">Очищающий раствор S8370, 175 мл., ABL800 FLEX 
Раствор для очистки
Использование: Для автоматической очистки жидкой транспортной системы  или оператором
Количество: 175 мл.
Состав: соль, буфер, антикоагулянт, консерванты и сурфектанты    
</t>
  </si>
  <si>
    <t>фл.</t>
  </si>
  <si>
    <t>Калибровочный раствор 1 ,флакон ( 200мл)</t>
  </si>
  <si>
    <t>Калибровочный раствор 1 S1820, 200 мл., ABL800 FLEX
Использование: Для калибровки pH, электродов электролита и метаболита.
 Количество  200 мл.
Состав: Вещество K+(Концентрация: 4ммоль/л), Na+ (Концентрация: 145ммоль/л), Ca2+ (Концентрация: 1,25ммоль/л), Cl-  (Концентрация: 102ммоль/л), cGlu (Концентрация: 10ммоль/л), cLac (Концентрация: 4ммоль/л), buffer (Концентрация: Maintains a pH of 7.40)</t>
  </si>
  <si>
    <t>Калибровочный раствор 2 ,флакон  ( 200 мл)</t>
  </si>
  <si>
    <t xml:space="preserve">Калибровочный раствор 2 S1830, 200 мл., ABL800 FLEX
Использование: Для калибровки pH, электродов электролита и метаболита.
 Количество  200 мл.
 Состав: Вещество K+(Концентрация: 40ммоль/л), Na+ (Концентрация: 20ммоль/л), Ca2+ (Концентрация: 5ммоль/л), Cl-  (Концентрация: 50ммоль/л), cGlu (Концентрация: 10ммоль/л), cLac (Концентрация: 4ммоль/л), buffer (Концентрация: Maintains a pH of 6,9)
</t>
  </si>
  <si>
    <t>Промывочный раствор, флакон ( 600 мл)</t>
  </si>
  <si>
    <t xml:space="preserve">S4980  раствор для промывания 
Использование: Для полоскания жидкой транспортной системы после каждого измерения или калибровки 
Объем: 600 мл.
Состав: соль, буфер, антикоагулянт, консерванты и сурфектанты    
Хранение: хранить  при температуре   2-32°С (36-90°F)
Прочность: Дата истечения срока и номер товара указаны на отдельном ярлыке. 
При хранение 2-32°С (36-90°F), S 4970 может быть использован в течении 25 месяцев с даты производства, если товар не распакован
</t>
  </si>
  <si>
    <t>Референтный электрод</t>
  </si>
  <si>
    <t>Е711 референсный электрод – электрохимический датчик, содержащий небольшое количество электролита и металлический электрод.</t>
  </si>
  <si>
    <t>pCO2 - электрод</t>
  </si>
  <si>
    <t>Е788 рCО2 электрод – электрохимический датчик, содержащий небольшое количество электролита и металлический электрод.</t>
  </si>
  <si>
    <t>pO2 - электрод</t>
  </si>
  <si>
    <t>Е799 рО2 электрод – электрохимический датчик, содержащий небольшое количество электролита и металлический электрод.</t>
  </si>
  <si>
    <t>pH - электрод</t>
  </si>
  <si>
    <t>Е777 РН электрод – электрохимический датчик, содержащий небольшое количество электролита и металлический электрод.</t>
  </si>
  <si>
    <t>K - электрод</t>
  </si>
  <si>
    <t>Е722 К электрод – электрохимический датчик, содержащий небольшое количество электролита и металлический электрод.</t>
  </si>
  <si>
    <t>Ca - электрод</t>
  </si>
  <si>
    <t>Е733 Са электрод – электрохимический датчик, содержащий небольшое количество электролита и металлический электрод.</t>
  </si>
  <si>
    <t>Cl - электрод</t>
  </si>
  <si>
    <t>Е744 Сl электрод – электрохимический датчик, содержащий небольшое количество электролита и металлический электрод.</t>
  </si>
  <si>
    <t>Na - электрод</t>
  </si>
  <si>
    <t>Е755 Nа  электрод – электрохимический датчик, содержащий небольшое количество электролита и металлический электрод.</t>
  </si>
  <si>
    <t>Лактатный электрод</t>
  </si>
  <si>
    <t>Е7077 Lac  электрод – электрохимический датчик содержащий небольшое количество электролита и металлический электрод.</t>
  </si>
  <si>
    <t>Глюкозный электрод</t>
  </si>
  <si>
    <t xml:space="preserve">Е7066 Glu  электрод – электрохимический датчик содержащий небольшое количество электролита и металлический электродЕ7077 </t>
  </si>
  <si>
    <t>Баллон с калибровочным газом 1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</si>
  <si>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5.61 % CO2, 19.76 % O2; 74.64 % N2.</t>
  </si>
  <si>
    <t xml:space="preserve">Бал. </t>
  </si>
  <si>
    <t>Баллон с калибровочным газом 2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</si>
  <si>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11.22 % CO2, &lt; 0.04 % O2; &gt; 88.74 % N2.</t>
  </si>
  <si>
    <t>Термо бумага в рулонах, коробка (8 рул.)</t>
  </si>
  <si>
    <t xml:space="preserve">Термографическая бумага, 8 рулонов
Используется в термо–принтере анализатора ABL800 FLEX для распечатки результатов анализа
</t>
  </si>
  <si>
    <t>Капилляры CLINTUBES D957P-70-100 мкл (1 туба по 250 шт)</t>
  </si>
  <si>
    <t>Реагенты на анализатор биохимический-турбидиметрический ВА 400</t>
  </si>
  <si>
    <t>АЛАНИНАМИНОТРАНСФЕРАЗА  8х60мл+8х15мл</t>
  </si>
  <si>
    <t>АЛЬБУМИН  10х60мл</t>
  </si>
  <si>
    <t>АЛЬФА-АМИЛАЗА ПАНКРЕАТИЧЕСКАЯ (2х60мл+2х15мл)</t>
  </si>
  <si>
    <t>АЛЬФА-АМИЛАЗА ПАНКРЕАТИЧЕСКАЯ набор биохимических реагентов из комплекта Анализатор биохимический - турбидиметрический   ВА400, производства компании BioSystems S.A (Испания), РК-МТ-7№012210, наличие баркода на каждом флаконе, Панкреатический профиль, 4-НФМГЭ, иммуноингибирование, жидкий биреагент.Состав: Реагент А.   HEPES 50 ммоль/л, кальция хлорид 0.075 ммоль/л, натрия хлорид 90 ммоль/л, магния хлорид 13 ммоль/л, α-глюкозидаза &gt; 4 Е/мл, антитела моноклональные (мышь) 50 мг/л, pH 7.1. Реагент В.  HEPES 50 ммоль/л, 4-нитрофенил-мальтогептаозид-этилиден 18 ммоль/л, pH 7.1. Метрологические характеристики: Пороговая чувствительность:  4.30 ЕД/Л = 0.072 мккат/л. Пределы линейности:  1300 ЕД/Л = 21.6 мккат/л.  Точность: Сыворотка. Средняя концентрация 66 ЕД/Л = 1.10 мккат/л. Повторность (CV) - 1.5 %, Внутрилабораторный показатель (CV)- 1.7 %; Средняя концентрация: 149 ЕД/Л = 2.47 мккат/л. Повторность (CV) 1.4 %, Внутрилабораторный показатель (CV)- 1.4 %.  Точность: Моча. Средняя концентрация 62 ЕД/Л = 1.03 мккат/л . Повторность (CV) - 2.1 %, Внутрилабораторный показатель (CV)- 2.5 %; Средняя концентрация: 124 ЕД/Л = 2.06 мккат/л. Повторность (CV) 1.3 %, Внутрилабораторный показатель (CV)- 1.9 %.  Количество исследований - 450, фасовка  2х60мл+2х15мл, t+2 +8 С . Реагенты должны быть рекомендованы к использованию производителем анализаторов ВА200/ВА400.</t>
  </si>
  <si>
    <t>АСПАРТАТМИНОТРАНСФЕРАЗА  8х60мл+8х15мл</t>
  </si>
  <si>
    <t>АСПАРТАТМИНОТРАНСФЕРАЗА набор биохимических реагентов из комплекта Анализатор биохимический -турбидиметрический  ВА400, производства компании BioSystems S.A (Испания), РК-МТ-7№012210, наличие баркода на каждом флаконе, Печеночный профиль; 2-оксиглютарат/L-аспартат, кинетика; жидкий биреагент.Состав: Реагент А.  Трис 121 ммоль/л, L-аспартат 362 ммоль/л, малатдегидрогеназа&gt;460 Ед/л, лактатдегидрогеназа &gt; 660 Ед/л pH 7.8. Реагент В.  NADH 1.9 ммоль/л, 2-оксиглютарат 75 ммоль/л, гидроксид натрия 148 ммоль/л, азид натрия 9.5 г/л. Метрологические характеристики: Пороговая чувствительность:  7.15 Ед/л = 0.119 мккат/л. Пределы линейности: 500 Ед/л = 8.33 мккат/л. Точность: Средняя концентрация 41.5 Ед/л = 0.69 мккат/л. Повторность (CV) - 2.6 %, Внутрилабораторный показатель (CV)- 5.8%; Средняя концентрация: 154 Ед/л = 2.55 мккат/л. Повторность (CV) 1.0 %, Внутрилабораторный показатель (CV)- 2.7 %. Количество исследований - 1800, фасовка  8х60мл+8х15мл, t+2 +8 С . Реагенты должны быть рекомендованы к использованию производителем анализаторов ВА200/ВА400.</t>
  </si>
  <si>
    <t>БИЛИРУБИН (ПРЯМОЙ) (300 мл)</t>
  </si>
  <si>
    <t>БИЛИРУБИН (ПРЯМОЙ)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флаконе.Печеночный профиль; диазосульфониловая кислота/нитрит натрия, конечная точка; жидкий биреагент. Состав: Реагент А. Фосфорная кислота 90 ммоль/л, дигидроксиэтилэтилендиаминоуксусная кислота (HEDTA) 4.5 ммоль/л, хлорид натрия 50 ммоль/л, pH 1.5. Реагент В.    3.5-дихлорфенил-диазоний 1.5 ммоль/л. Метрологические характеристики:Пороговая чувствительность: 0.09 мг/дл = 1.60 мкмоль/л. Пределы линейности: 15 мг/дл = 257 мкмоль/л. Точность: Средняя концентрация 0.608 мг/дл = 10.4 мкмоль/л Повторность (CV) - 4.3 %, Внутрилабораторный показатель (CV)- 5.3%; Средняя концентрация: 1.68 мг/дл = 28.8 мкмоль/л. Повторность (CV) 2.0%, Внутрилабораторный показатель (CV)- 2.9%. Количество исследований -900, фасовка  4 x 60 мл + 4 x 15 мл , t+2 +8 С . Реагенты должны быть рекомендованы к использованию производителем анализаторов ВА200/ВА400.</t>
  </si>
  <si>
    <t>БИЛИРУБИН (ОБЩИЙ) (8x60+8x15мл )</t>
  </si>
  <si>
    <t>БИЛИРУБИН (ОБЩИЙ) набор биохимических реагентов из комплекта Анализатор биохимический -турбидиметрический  ВА400, производства компании BioSystems S.A (Испания), РК-МТ-7№012210, наличие баркода на каждом флаконе. Печеночный профиль; диазосульфониловая кислота, конечная точка; жидкий биреагент. Состав: Реагент А. Соляная кислота 170 ммоль/л, цетримид 40 ммоль/л, pH 0.9. Реагент В.   3.5-дихлорфенил-диазоний 1.5 ммоль/л. Метрологические характеристики:Пороговая чувствительность: 0.211 мг/дл = 3.61 мкмоль/л. Пределы линейности: 38 мг/дл = 650 мкмоль/л.  Точность: Средняя концентрация 2.09 мг/дл = 35.7 мкмоль/л. Повторность (CV) - 3.3 %, Внутрилабораторный показатель (CV)- 4.2%; Средняя концентрация: 4.89 мг/дл = 83.5 мкмоль/л. Повторность (CV) 0.9%, Внутрилабораторный показатель (CV)- 2.2%. Количество исследований - 1800, фасовка  8 x 60 мл + 8 x 15 мл, t+2 +8 С . Реагенты должны быть рекомендованы к использованию производителем анализаторов ВА200/ВА400.</t>
  </si>
  <si>
    <t>ХОЛЕСТЕРИН  10х60мл</t>
  </si>
  <si>
    <t>HDL-ХОЛЕСТЕРИН  2x60мл+2х20мл</t>
  </si>
  <si>
    <t>LDL- ХОЛЕСТЕРИН (2x60мл+2х20мл)</t>
  </si>
  <si>
    <t>КРЕАТИНИН (10х60мл)</t>
  </si>
  <si>
    <t>КРЕАТИНИН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 Почечный профиль; щелочной пикрат (метод Яффе), конечная точка; жидкий биреагент. Состав: Реагент А. Гидроксид натрия 0.4 моль/л, детергент. Реагент B.  Пикриновая кислота 25 ммоль/л. Метрологический характеристики: Пороговая чувствительность: 0.04 мг/дл= 3.55 мкмоль/л. Пределы линейности: 20 мг/дл= 1768 мкмоль/л. Точность: Сыворотка Средняя концентрация: 1.06 мг/дл= 94 мкмоль/л. Повторность (CV): 3.2 %. Внутрилабораторный показатель (CV): 4.8 %. Средняя концентрация: 3.16 мг/дл= 280 мкмоль/л. Повторность (CV): 1.2 %. Внутрилабораторный показатель (CV): 2.2 %. Моча Средняя концентрация: 142 мг/дл= 12525 мкмоль/л. Повторность (CV): 0.8 %. Внутрилабораторный показатель (CV): 1.1 %. Средняя концентрация: 284 мг/дл= 25050 мкмоль/л. Повторность (CV): 0.6 %. Внутрилабораторный показатель (CV): 1.2 %. Количество исследований-1800. Фасовка 5х60мл+5х60мл, t+2 +30 С . Реагенты должны быть рекомендованы к использованию производителем анализатора.</t>
  </si>
  <si>
    <t>ФЕРРИТИН 2х40+2х20мл</t>
  </si>
  <si>
    <t>ГАММА-ГЛУТАМИЛТРАНСФЕРАЗА 4x60мл+4х15мл</t>
  </si>
  <si>
    <t>ГАММА-ГЛУТАМИЛТРАНСФЕРАЗА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Почечный профиль; глицилглицин, кинетика; жидкий биреагент.Состав: Реагент А.  Глицилглицин 206.25 ммоль/л, гидроксид натрия 130 ммоль/л, рН 7.9. Реагент В.    γ-Глютамил-3-карбокси-4-нитроанилид 32.5 ммоль/л. Метрологические характеристики:Пороговая чувствительность: 3.07 Ед/л = 0.052 мккат/л. Пределы линейности: 600 Ед/л = 10.0 мккат/л. Точность: Средняя концентрация 34 Ед/л = 0.57 мккат/л. Повторность (CV) - 2.3 %, Внутрилабораторный показатель (CV)- 4.2%; Средняя концентрация: 137 Ед/л = 2.27 мккат/л. Повторность (CV) 0.6%, Внутрилабораторный показатель (CV)- 2.3%. Количество исследований -900. Фасовка  4x 60 мл + 4x 15 мл , t+2 +8 С . Реагенты должны быть рекомендованы к использованию производителем анализаторов ВА200/ВА400.</t>
  </si>
  <si>
    <t>ГЛЮКОЗА10х60 мл</t>
  </si>
  <si>
    <t>ГЛЮКОЗА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Диабетический профиль; глюкооксидаза, конечная точка; жидкий монореагент. Состав: Реагент А.Фосфат 100 ммоль/л, фенол 5 ммоль/л, глюкозооксидаза &gt; 10 Ед/мл, пероксидаза &gt; 1 Ед/мл, 4-аминоантипирин 0.4 ммоль/л, рН 7.5. Метрологические характеристики:Предел обнаружения: 2.8 мг/дл = 0.155 ммоль/л.Предел линейности: 500 мг/дл = 27.5 ммоль/л. Точность: Средняя концентрация: 88 мг/дл = 4.90 ммоль/л. Повторность(CV):1,0%. Внутрилабораторный показатель (CV): 1.7%.  Средняя концентрация: 220 мг/дл = 12.2 ммоль/л  Повторность(CV):0,4%. Внутрилабораторный показатель (CV): 1.1%. Количество исследований -1800. Фасовка  10x 60мл, t+2 +8 С . Реагенты должны быть рекомендованы к использованию производителем анализатора.</t>
  </si>
  <si>
    <t>Щелочная фосфатаза 4х60мл+4х15мл</t>
  </si>
  <si>
    <t>Общий белок 2х60мл+2х20мл</t>
  </si>
  <si>
    <t>Мочевина 8х60,  8х15</t>
  </si>
  <si>
    <t>МОЧЕВИНА набор биохимических реагентов из комплекта Анализатор биохимический-турбидиметрический   ВА400, производства компании BioSystems S.A (Испания), РК-МТ-7№012210, наличие баркода на каждом флаконе. Почечный профиль; уреаза/глутаматдегидрогеназа, фиксированное время; жидкий биреагент. Состав: Реагент А. Трис 100 ммоль/л, 2-оксоглютарат 5.6 ммоль/л, уреаза &gt; 140 Ед/мл, глютаматдегидрогеназа &gt; 140 Ед/мл, этиленгликоль 220 г/л, азид натрия 0.95 г/л, рН 8.0. Реагент B. NADH 1.5 ммоль/л, азид натрия 9.5 г/л.   Метрологический характеристики: Пороговая чувствительность: :  3.69 мг/дл = 1.72 мг/дл BUN = 0.614 ммоль/л.  Пределы линейности: 300 мг/дл = 140 мг/дл BUN = 50 ммоль/л. Точность: Сыворотка Средняя концентрация:26.8 мг/дл = 4.47 ммоль/л. Повторность (CV): 3.5 %. Внутрилабораторный показатель (CV): 5.0 %. Средняя концентрация: 137 мг/дл = 22.9 ммоль/л.  Повторность (CV): 1.1 % Внутрилабораторный показатель (CV): 1.7 %. Моча Средняя концентрация:1291 мг/дл = 215 ммоль/л. Повторность (CV): 3.1 %  Внутрилабораторный показатель (CV): 4.3 %. Средняя концентрация:1771 мг/дл = 295 ммоль/л . Повторность (CV): 2.9 % Внутрилабораторный показатель (CV): 3.1 %. Количество исследований-1800. Фасовка 8х60+8х15мл, t+2 +8 С . Реагенты должны быть рекомендованы к использованию производителем анализатора.</t>
  </si>
  <si>
    <t>TRIGLYCERIDES</t>
  </si>
  <si>
    <t>АНТИ-СТРЕПТОЛИЗИН О   2х60мл+2х15мл</t>
  </si>
  <si>
    <t>АНТИ-СТРЕПТОЛИЗИН О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Ревматоидный, воспалительный профиль; латексагглютинация/стрептолизин О, фиксированное время; жидкий биреагент. Состав: Реагент А.  Трис-буфер 20 ммоль/л, азид натрия 0.95 г/л, рН 8.2.  Реагент В.  Суспензия латексных частиц, покрытых стрептолизином O, азид натрия 0.95 г/л. Метрологические характеристики: Пороговая чувствительность:: 8.4 МЕ / мл. Пределы линейности: 800 МЕ / мл.  Точность: Средняя концентрация 187 МЕ / мл. Повторность (CV) - 1.8 %, Внутрилабораторный показатель (CV)- 3.2%; Средняя концентрация: 255 МЕ / мл. Повторность (CV) 1.8 %, Внутрилабораторный показатель (CV)- 3.0 %. Количество исследований - 450, фасовка  2х60мл+2х15мл, t+2 +8 С . Реагенты должны быть рекомендованы к использованию производителем анализаторов ВА200/ВА400.</t>
  </si>
  <si>
    <t xml:space="preserve">Мочевая кислота </t>
  </si>
  <si>
    <t>МОЧЕВАЯ КИСЛОТА набор биохимических реагентов из комплекта Анализатор биохимический - турбидиметрический   ВА400, производства компании BioSystems S.A (Испания), РК-МТ-7№012210, наличие баркода на каждом флаконе, Почечный профиль; уриказа/пероксидаза, конечная точка; жидкий монореагент.Состав: Реагент А. Фосфат 100 ммоль/л, детергент 1.5 г/л, дихлорофенолсульфонат 4 ммоль/л, уриказа &gt; 0.12 Ед/мл, аскорбатоксидаза &gt;5 Ед/мл, пероксидаза &gt; 1 Ед/мл, 4-аминоантипирин 0.5 ммоль/л, рН 7.8. Метрологический характеристики: Пороговая чувствительность: : 0.31 мг/дл = 18.5 мкмоль/л.  Пределы линейности: 25 мг/дл = 1487 мкмоль/л. Точность: Сыворотка Средняя концентрация:5.2 мг/дл = 311 мкмоль/л. Повторность (CV): 1.3 %. Внутрилабораторный показатель (CV): 1.9 %. Средняя концентрация: 10.8 мг/дл = 643 мкмоль/л. Повторность (CV): 0.7 % Внутрилабораторный показатель (CV): 1.1 %. Моча Средняя концентрация:20.9 мг/дл = 1243 мкмоль/л. Повторность (CV): 2.5 %. Внутрилабораторный показатель (CV): 3.4 %. Средняя концентрация:41.8 мг/дл = 2486 мкмоль/л . Повторность (CV): 1.9 %  Внутрилабораторный показатель (CV): 2.8 %. Количество исследований-1800. Фасовка 10х60мл, t+2 +8 С . Реагенты должны быть рекомендованы к использованию производителем анализатора.</t>
  </si>
  <si>
    <t xml:space="preserve">креатининкиназа-MB (CK-MB) </t>
  </si>
  <si>
    <t>КРЕАТИНКИНАЗА-MB (CK-MB)  набор биохимических реагентов из комплекта Анализатор биохимический- турбидиметрический  ВА400, производства компании BioSystems S.A (Испания), РК-МТ-7№012210, наличие баркода на каждом флаконе. Сердечный профиль; иммуноингибирование, фиксированное время; жидкий биреагент. Состав: Реагент А. античеловеческий-CK-M способный препятствовать 2000 ед/л CK-M, имидазол 125 ммоль/л, EDTA 2 ммоль/л, ацетат магния 12.5 ммоль/л, D-глюкоза 25 ммоль/л, N-ацетилцистеин 25 ммоль/л, гексокиназа 6800 ед/л, NADP 2.4 ммоль/л pH 6.1. Реагент B.   фосфат креатина 250 ммоль/л, ADP 15.2 ммоль/л, AMP 25 ммоль/л, P1, P5-ди(аденозин-5'-) пентaфосфат 103 /л, глюкоза-6-фосфат дегидрогеназа 8800 ед/л. Метрологический характеристики: Пороговая чувствительность:   7.88 ЕД/Л = 0.131 мккат/л. Пределы линейности: : 1000 ЕД/Л = 16.7 мккат/л. Точность:  Средняя концентрация:44 ЕД/Л = 0.74 мккат/л. Повторность (CV): 3.8 %. Внутрилабораторный показатель (CV):4.8 %. Средняя концентрация: 88 ЕД/Л = 1.47 мккат/л . Повторность (CV): 1.7 %. Внутрилабораторный показатель (CV): 2.4 %. Количество исследований-450. Фасовка 2х60мл+2х15мл, t+2 +8 С . Реагенты должны быть рекомендованы к использованию производителем анализатора.</t>
  </si>
  <si>
    <t>СРБ 4х60+4х15мл</t>
  </si>
  <si>
    <t>Ревмофактор    4x60мл+4х15мл</t>
  </si>
  <si>
    <t>Железо 4х60мл+4х15мл</t>
  </si>
  <si>
    <t>ЖЕЛЕЗО  (ФЕРРОЗИН)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Диагностика анемий; феррозин, конечная точка; жидкий биреагент. Состав: Реагент А.Гуанидин Гидрохлорид 1.0 моль/л, буферный раствор Ацетата 0.4 моль/л, pH 4.0. Реагент B.  Феррозин 8 ммоль/л, аскорбиновая кислота 200 ммоль/л. Метрологические характеристики:Пороговая чувствительность: 2.46 мкг/дл = 0.44 мкмоль/л.Предел линейности:1000 мкг/дл = 179 мкмоль/л. Точность: Средняя концентрация: 112 мкг/дл = 20.0 мкмоль/л. Повторность(CV):1,4%. Внутрилабораторный показатель (CV): 2.6%.  Средняя концентрация: 208 мкг/дл = 37.3 мкмоль/л.  Повторность(CV):0,9%. Внутрилабораторный показатель (CV): 1.3%. Количество исследований-900. Фасовка  4x 60 +4х15 мл, t+2 +8 С . Реагенты должны быть рекомендованы к использованию производителем анализатора.</t>
  </si>
  <si>
    <t>МАГНИЙ  2х60мл+2х15мл</t>
  </si>
  <si>
    <t>МАГНИЙ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Электролитный профиль; ксилидиновый синий, конечная точка; жидкий биреагент.Состав: Реагент А. Карбонат натрия 0.1 моль/л, ЭГТА 0.1 ммоль/л, триэтаноламин 0.1 моль/л, цианид калия 7.7 ммоль/л, азид натрия 0.95 г/л. Реагент B.   Глицин 25 ммоль/л, ксилидиновый синий 0.5 ммоль/л, хлорацетамид 2.6 г/л.  Метрологический характеристики: Пороговая чувствительность: 0.20 мг/дл = 0.081 ммоль/л. Пределы линейности:  4 мг/дл = 1.64 ммоль/л. Точность: Сыворотка Средняя концентрация:1.50 мг/дл = 0.61 ммоль/л. Повторность (CV): 1.6 %. Внутрилабораторный показатель (CV): 2.9%. Средняя концентрация: 2.92 мг/дл = 1.20 ммоль/л. Повторность (CV): 0.9 %. Внутрилабораторный показатель (CV): 3.1%. Моча Средняя концентрация:7.20 мг/дл = 2.94 ммоль/л. Повторность (CV): 4.1 %. Внутрилабораторный показатель (CV): 5.3 %. Средняя концентрация:14.4 мг/дл = 5.88 ммоль/л. Повторность (CV): 2.0 %. Внутрилабораторный показатель (CV): 3.9%. Количество исследований-450. Фасовка 2х60мл+2х15мл, t+2 +8 С . Реагенты должны быть рекомендованы к использованию производителем анализатора.</t>
  </si>
  <si>
    <t>Фосфор 4x50мл+4х20 мл</t>
  </si>
  <si>
    <t>ЛДГ (LDH)  8х60мл+8х15мл</t>
  </si>
  <si>
    <t xml:space="preserve">Лактатдегидрогеназа (IFCC) набор биохимических реагентов из комплекта  Анализатор биохимический-турбидиметрический  ВА400, производства компании BioSystems S.A (Испания), РК-МТ-7№012210, наличие баркода на каждом флаконе, Сердечный профиль; лактат, кинетика; жидкий биреагент. Состав: Реагент А. N-метил-D-глюкамин 0.406 моль/л, лактат 62.5 ммоль/л, рН 9.4. Реагент B.  . NAD+ 25 ммоль/л. Метрологический характеристики: Пороговая чувствительность:  19.2 Ед/л = 0.32 мккат/л.  Пределы линейности: 1500 Ед/л = 25.00 мккат/л. Точность: Средняя концентрация:ЕД/Л = 2.82 мккат/л. Повторность (CV): 2.6 %. Внутрилабораторный показатель (CV): 3.7%. Средняя концентрация: 373 ЕД/Л = 6.19 мккат/л. Повторность (CV): 2.2 %. Внутрилабораторный показатель (CV): 2.7 %. Количество исследований-1800. Фасовка 8х60мл+8х15мл, t+2 +30 С </t>
  </si>
  <si>
    <t xml:space="preserve">Гликолизированный гемоглобин  (HbA1C-TURBI) </t>
  </si>
  <si>
    <t>ГЛИКОЛИЗИРОВАННЫЙ ГЕМОГЛОБИН ПРЯМОЙ (Hba1C-DIR) набор биохимических реагентов из комплекта Анализатор биохимических-турбидиметрический  ВА400, производства компании BioSystems S.A (Испания), РК-МТ-7№012210, наличие баркода на каждом флаконе, Диабетический профиль; суспензия латексных частиц/ антитела человека к HbA1C, фиксированное время/турбидиметрия; жидкий биреагент. Состав: Реагент А.  Суспензия из латексных частиц, азид натрия 0.95 г/л, рН 8.0. . Реагент В. человеческое антитело anti-HbA1C, консерванты, рН 6.0.  Метрологические характеристики: Предел обнаружения: 2 ммоль/моль Интервал измерений: 2 - 140 ммоль/моль. Количество исследований -432. Фасовка  2x 60 мл + 2x 12 мл , t+2 +8 С .Реагенты должны быть рекомендованы к использованию производителем анализаторов ВА200/ВА400.</t>
  </si>
  <si>
    <t>Биохимическая контрольная сыворотка уровень 1 BIOCHEMISTRY CONTROL SERUM (HUMAN) level 1 5х5мл</t>
  </si>
  <si>
    <t>БИОХИМИЧЕСКАЯ КОНТРОЛЬНАЯ СЫВОРОТКА (HUMAN) УРОВЕНЬ l набор биохимических реагентов из комплекта Анализатор биохимический-турбидиметрический  ВА400, производства компании BioSystems S.A (Испания), РК-МТ-7№012210,параметры:АСE,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</si>
  <si>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упак</t>
  </si>
  <si>
    <t>Биохимическая контрольная сыворотка уровень II.(Human)  BIOCHEMISTRY CONTROL SERUM  level II 5x5 mL</t>
  </si>
  <si>
    <t>БИОХИМИЧЕСКАЯ КОНТРОЛЬНАЯ СЫВОРОТКА (HUMAN) УРОВЕНЬ l l -набор биохимических реагентов из комплекта Анализатор биохимический-турбидиметрический  ВА400, производства компании BioSystems S.A (Испания), РК-МТ-7№012210,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</si>
  <si>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БИОХИМИЧЕСКИЙ КАЛИБРАТОР (Human) из комплекта Анализатор биохимический-турбидиметрический ВА400, 5х5мл</t>
  </si>
  <si>
    <t>БИОХИМИЧЕСКИЙ КАЛИБРАТОР (Human) набор биохимических реагентов из комплекта Анализатор биохимический-турбидиметрический  ВА400, производства компании BioSystems S.A (Испания), РК-МТ-7№012210,параметры: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</si>
  <si>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Реакционный ротор (4х10 короб.)</t>
  </si>
  <si>
    <t>Реакционный ротор (10) из комплекта анализатор биохимический турбидиметрический BA400, производства компании BioSystems S.A, Испания, метакрилатный  термостатируемый ротор, с оптическим качеством, 120 реакционных ячеек, длина оптического пути 6 мм, 10 штук в упаковке</t>
  </si>
  <si>
    <t>Реагенты на Анализатор биохимический-турбидиметрический ВА200</t>
  </si>
  <si>
    <t>АЛАНИНАМИНОТРАНСФЕРАЗА 8х60мл+8х15мл</t>
  </si>
  <si>
    <t>ОБЩИЙ БЕЛОК  2х60мл+2х20мл</t>
  </si>
  <si>
    <t>МОЧЕВИНА 8х60,  8х15</t>
  </si>
  <si>
    <t xml:space="preserve">Сыворточное железо  </t>
  </si>
  <si>
    <t>Лактатдегидрогеназа (IFCC) набор биохимических реагентов из комплекта  Анализатор биохимический-турбидиметрический  ВА400, производства компании BioSystems S.A (Испания), РК-МТ-7№012210, наличие баркода на каждом флаконе, Сердечный профиль; лактат, кинетика; жидкий биреагент. Состав: Реагент А. N-метил-D-глюкамин 0.406 моль/л, лактат 62.5 ммоль/л, рН 9.4. Реагент B.  . NAD+ 25 ммоль/л. Метрологический характеристики: Пороговая чувствительность:  19.2 Ед/л = 0.32 мккат/л.  Пределы линейности: 1500 Ед/л = 25.00 мккат/л. Точность: Средняя концентрация:ЕД/Л = 2.82 мккат/л. Повторность (CV): 2.6 %. Внутрилабораторный показатель (CV): 3.7%. Средняя концентрация: 373 ЕД/Л = 6.19 мккат/л. Повторность (CV): 2.2 %. Внутрилабораторный показатель (CV): 2.7 %. Количество исследований-1800. Фасовка 8х60мл+8х15мл, t+2 +30 С</t>
  </si>
  <si>
    <t xml:space="preserve">Na+ электрод </t>
  </si>
  <si>
    <t>Na+ электрод из комплекта анализатор биохимический-турбидиметрический  BA400  +4 +25 С (BioSystems S.A., ИСПАНИЯ )</t>
  </si>
  <si>
    <t xml:space="preserve">K+ электрод </t>
  </si>
  <si>
    <t>K+ электрод из комплекта анализатор биохимический-турбидиметрический  BA400  +4 +25 С (BioSystems S.A., ИСПАНИЯ )</t>
  </si>
  <si>
    <t xml:space="preserve">Референтный электрод </t>
  </si>
  <si>
    <t>Референтный электрод из комплекта анализатор биохимический-турбидиметрический  BA400  +4 +25 С</t>
  </si>
  <si>
    <t>Набор внутренних трубок для ISE модулей</t>
  </si>
  <si>
    <t>Набор внутренних трубок для ISE модуля анализаторов ВА200/400</t>
  </si>
  <si>
    <t>Набор растворов для очистки Cleaning solution KIT</t>
  </si>
  <si>
    <t>Набор растворов для очистки  Cleaning Solution Kit из комплекта анализатор биохимический-турбидиметрический BA400 +4 +25 С (BioSystems S.A., ИСПАНИЯ )</t>
  </si>
  <si>
    <t>Биохимическая контрольная сыворотка уровень I, BIOCHEMISTRY CONTROL HUMAN LEVEL I</t>
  </si>
  <si>
    <t>Концентрированный промывочный раствор 500 мл</t>
  </si>
  <si>
    <t>Концентрированный моющий раствор 500 мл из комплекта анализатор биохимический-турбидиметрический BA400, объем 500 мл,  t +15 +30 С</t>
  </si>
  <si>
    <t xml:space="preserve">Реакционный ротор для анализатора А15/25/400, Bio Systems S.A., </t>
  </si>
  <si>
    <t>Расходные материалы анализатора ACL ELITE PRO</t>
  </si>
  <si>
    <t xml:space="preserve">Реддипластин – HemosIL (реагент для определения ПВ, 20 мл.) </t>
  </si>
  <si>
    <t>Реагент для определения протромбинового времени (ПВ), МНО и расчетного фибриногена в человеческой цитратной плазме. Используется для оценки внешнего пути гемостаза и мониторинга ОАТ. В состав реагента входит рекомбинантный человеческий тканевой фактор, характеризующийся МИЧ ~ 1. Реагент стабилен на борту анализатора 10 дней. Форма выпуска: жидкий (готовый к испотльзованию). Фасовка: 5 фл. по 20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</si>
  <si>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>СинтАСил (АЧТВ реагент) - HemosIL SynthASIL(5*10мл+5*10мл)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</si>
  <si>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 . Производитель: Instrumentation Laboratory S.P.A, США Фасовка: 5 фл. по 10 мл реагента + 5 фл. по 10 мл хлорида кальция.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</si>
  <si>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 xml:space="preserve">Фибриноген QFA- HemosIL Fibrinogen, QFA (10х5мл), t +2+8 С Fibrinogen, QFA Thrombin HemosIL 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</si>
  <si>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Поставляется в картонных упаковках (уп.: 10 фл. по 5 мл реагента). Температура хранения +2 +8 C . Производитель: Instrumentation Laboratory S.P.A, США  Фасовка: 10 фл. по 5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</si>
  <si>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>Калибровочная плазма - HemosIL Calibration plasma</t>
  </si>
  <si>
    <t>Калибратор универсальный.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</t>
  </si>
  <si>
    <t xml:space="preserve">Высокий патологический контроль-HemosIL High Abnormal Control  (10x1мл), t +2 +8 C </t>
  </si>
  <si>
    <t>Контрольный материал. Предназначен для оценки воспроизводимости и точности методик определения: ПВ, АЧТВ, антитромбина, протеинов С и S. Значения для всех аналитов находятся в пределах диапазона высоких патологических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</t>
  </si>
  <si>
    <t xml:space="preserve">Низкий патологический контроль- HemosIL Low Abnormal Control (10x1мл), t +2 +8 C </t>
  </si>
  <si>
    <t>Контрольный материал. Предназначен для оценки воспроизводимости и точности методик определения: ПВ, АЧТВ, ТВ, фибриногена, антитромбина, протеинов С и S. Значения для всех аналитов находятся в пределах диапазона низких патологических значений. Форма выпуска: лиофилизат. Метод определения: нефелометрия и турбидиметрия.  Поставляется в картонных упаковках (уп.: 10 фл. по 1 мл). Температура хранения +2 +8 C .</t>
  </si>
  <si>
    <t xml:space="preserve">Нормальный контроль -HemosIL Normal Control  (10x1мл), t +2 +8 C </t>
  </si>
  <si>
    <t>Контрольный материал. Предназначен для оценки воспроизводимости и точности методик определения: определение ПВ, АЧТВ, ТВ, фибриногена, одиночных факторов, антитромбина, плазминогена, ингибитора плазмина, протеинов С и S. Значения для всех аналитов находятся в пределах диапазона нормальных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</t>
  </si>
  <si>
    <t xml:space="preserve">Контроль Д-Димера- HemosIL D-Dimer Control.s (Liguid)из комплекта анализатор автоматический коагулометрический для in Vitro диагностики ACL ELITE PRO </t>
  </si>
  <si>
    <t>Контрольный материал предназначен для оценки воспроизводимости и точности методики определения д-димера на пограничных уровнях. Форма выпуска: жидкая, готовая к применению. Метод определения: нефелометрия и турбидиметрия. Поставляется в картонных упаковках (уп.: 5 фл. по 1 мл + 5 фл. по 1 мл). Температура хранения +2 +8 C .</t>
  </si>
  <si>
    <t>Контроль фибриногена, низкий уровень - 10х1мл</t>
  </si>
  <si>
    <t>Контрольный материал. Предназначен для оценки воспроизводимости и точности методики определения фибриногена по методу Клаусса. Значения фибриногена находятся в пределах диапазона низких патологических значений. Форма выпуска: лиофилизат. Метод определения: нефелометрия и турбидиметрия.</t>
  </si>
  <si>
    <t xml:space="preserve">Моющий агент - HemosIL CLEANING AGENT (80 мл)+15 +25 C Critical Care/HemosIL </t>
  </si>
  <si>
    <t>Очищающий раствор. Предназначен для технического обслуживания лабораторного оборудования. В состав набора входит: гипохлорит натрия. Форма выпуска: жидкая, готовая к применению. Поставляется в картонных упаковках (уп.: 1 фл. по 80 мл). Температура хранения +15 +25 C</t>
  </si>
  <si>
    <t xml:space="preserve">Моющий раствор - HemosIL Cleaning Solution  1х500мл  +15 +25 C CLEANING SOLUTION 500ml </t>
  </si>
  <si>
    <t>Очищающий раствор. Предназначен для ежедневной очистки коагулометров. В состав набора входит: соляная кислота. Форма выпуска: жидкая, готовая к применению. Поставляется в картонных упаковках (уп.: 1 фл. по 500 мл). Температура хранения +15 +25 C</t>
  </si>
  <si>
    <t>Разбавитель факторов - HemosIL Factor Diluent  ( 1х100 мл), t +15 +25 C DILUENT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</si>
  <si>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</t>
  </si>
  <si>
    <t>Д-Димер Высокочувствительный - HemosIL D-Dimer HS. из комплекта анализатор автоматический коагулометрический для in Vitro диагностики ACL ELITE PRO</t>
  </si>
  <si>
    <t>Реагент для иммунохимического определения Д-Димера в человеческой цитратной плазме. Используется для диагностики и исключения (совместно с общеклинической оценкой вероятности заболевания) венозные тромбоэмболии (тромбоз глубоких вен и легочной эмболии), для диагностики ДВС, а также для контроля длительности терапии оральными АК. Реагент имеет подтверждение FDA для исключения диагнозов ТГВ и ТЭЛА. Пороговом значении Д-Димера = 230 нг/мл. Форма выпуска: лиофилизат. Метод определения: нефелометрия или турбидиметрия. Фасовка: 4 фл. по 3 мл реагента  + 4 фл. по 9 мл буфер + 2 фл. по 1 мл калибратор, (105 исследований). Методы определения: нефелометрия или турбидиметрия. Используется для работы на "Закрытой" ситеме анализатора ACL Elite PRO</t>
  </si>
  <si>
    <t>Роторы (на 20 кювет) - Rotors (20 cuvetettes))</t>
  </si>
  <si>
    <t>Измерительные ячейки. Предназначены для проведения исследований системы гемостаза на автоматических коагулометрах. Материал: оптически прозрачный пластик. Поставляется в картонных упаковках (1х20 позиций, 100шт/уп). Температура хранения +4 +45 C .</t>
  </si>
  <si>
    <t xml:space="preserve">Референсная эмульсия R-HemosIL Reference Wash R Emulsion </t>
  </si>
  <si>
    <t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картонных упаковках (уп.: 1 фл. по 1000 мл). Температура хранения +15 +25 C</t>
  </si>
  <si>
    <t>Реагенты гематологического анализатора  SYSMEX XN-550</t>
  </si>
  <si>
    <t>Изотонический раствор (20л/уп) cellpack pk-20 L</t>
  </si>
  <si>
    <t>Разбавитель цельной крови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</t>
  </si>
  <si>
    <t xml:space="preserve">Лизирующий раствор SULFOLYSER 1 x 500ML 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</si>
  <si>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 лаурил сульфата натрия, обеспечивающего лизирование клеточных мембран эритроцитов без повреждения гемоглобина.</t>
  </si>
  <si>
    <t>Лизирующий реагент  LYSERCELL  1х 2L</t>
  </si>
  <si>
    <t>Лизирующий реагент для гемолиза эритроцитов окрашивания компонентов лейкоцитов для исследования общего анализа крови</t>
  </si>
  <si>
    <t>Контрольная кровь  XN-L1</t>
  </si>
  <si>
    <t>Контрольная кровь уровень L1 (низкий уровень) объем 3 мл для контроля качества при исследовании общего анализа крови</t>
  </si>
  <si>
    <t>Контрольная кровь  XN-L2</t>
  </si>
  <si>
    <t>Контрольная кровь уровень L2 (нормальный  уровень) объем 3 мл для контроля качества при исследовании общего анализа крови</t>
  </si>
  <si>
    <t>Контрольная кровь  XN-L3</t>
  </si>
  <si>
    <t>Контрольная кровь уровень L3 (высокий уровень) объем 3 мл для контроля качества при исследовании общего анализа крови</t>
  </si>
  <si>
    <t>Разбавитель (очишающий) цельной крови (1л/уп) cellpack DFL</t>
  </si>
  <si>
    <t>Разбавитель цельной крови для анализа ретикулоцитов и  тромбоцитов для исследования общего анализа крови</t>
  </si>
  <si>
    <t>FLUOROCELL RET (Окрашивающий реагент) 2х12 мл</t>
  </si>
  <si>
    <t>Реагент , объем 2х12 мл, для окрашивания ретикулоцитов в разбавленных образцах крови при подсчете числа и процентного содержания ретикулоцитов и подсчете числа тромбоцитов</t>
  </si>
  <si>
    <t xml:space="preserve">Наименование  медицинских  изделий </t>
  </si>
  <si>
    <t>Техническая спецификация медицинских изделий</t>
  </si>
  <si>
    <t xml:space="preserve">Ед. изм. </t>
  </si>
  <si>
    <t>Планируемая цена</t>
  </si>
  <si>
    <t>месяц</t>
  </si>
  <si>
    <t xml:space="preserve">Сумма (тенге) </t>
  </si>
  <si>
    <t xml:space="preserve">Место поставки </t>
  </si>
  <si>
    <t xml:space="preserve">Срок поставки товара </t>
  </si>
  <si>
    <t>Условия оплаты</t>
  </si>
  <si>
    <t>Сумма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</si>
  <si>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</si>
  <si>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согласно графика поставки</t>
  </si>
  <si>
    <t>оплата  будет производиться по факту использования медицинских изделий</t>
  </si>
  <si>
    <t>Итого:</t>
  </si>
  <si>
    <t>Реагенты для анализатора электролитов крови АС 9801</t>
  </si>
  <si>
    <r>
      <t xml:space="preserve">Кассета на 100 тестов: </t>
    </r>
    <r>
      <rPr>
        <sz val="12"/>
        <color theme="1"/>
        <rFont val="Times New Roman"/>
        <family val="1"/>
        <charset val="204"/>
      </rPr>
      <t>Anti-HAV Ig M гепатита А</t>
    </r>
  </si>
  <si>
    <r>
      <t>Карта для определения группы крови АВО прямым  методом и резус-фактора не менее чем двумя различными анти-D реагентами. Должна содержать не менее 8 микропробирок. 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</t>
    </r>
    <r>
      <rPr>
        <vertAlign val="superscript"/>
        <sz val="12"/>
        <color theme="1"/>
        <rFont val="Times New Roman"/>
        <family val="1"/>
        <charset val="204"/>
      </rPr>
      <t>VI-</t>
    </r>
    <r>
      <rPr>
        <sz val="12"/>
        <color theme="1"/>
        <rFont val="Times New Roman"/>
        <family val="1"/>
        <charset val="204"/>
      </rPr>
      <t>, микропробирка D</t>
    </r>
    <r>
      <rPr>
        <vertAlign val="superscript"/>
        <sz val="12"/>
        <color theme="1"/>
        <rFont val="Times New Roman"/>
        <family val="1"/>
        <charset val="204"/>
      </rPr>
      <t>VI+</t>
    </r>
    <r>
      <rPr>
        <sz val="12"/>
        <color theme="1"/>
        <rFont val="Times New Roman"/>
        <family val="1"/>
        <charset val="204"/>
      </rPr>
      <t>, микропробирка Ctl., микропробирка N/A1, микропробирка N/B (A-B-AB-D</t>
    </r>
    <r>
      <rPr>
        <vertAlign val="superscript"/>
        <sz val="12"/>
        <color theme="1"/>
        <rFont val="Times New Roman"/>
        <family val="1"/>
        <charset val="204"/>
      </rPr>
      <t>VI-</t>
    </r>
    <r>
      <rPr>
        <sz val="12"/>
        <color theme="1"/>
        <rFont val="Times New Roman"/>
        <family val="1"/>
        <charset val="204"/>
      </rPr>
      <t>-D</t>
    </r>
    <r>
      <rPr>
        <vertAlign val="superscript"/>
        <sz val="12"/>
        <color theme="1"/>
        <rFont val="Times New Roman"/>
        <family val="1"/>
        <charset val="204"/>
      </rPr>
      <t>VI+</t>
    </r>
    <r>
      <rPr>
        <sz val="12"/>
        <color theme="1"/>
        <rFont val="Times New Roman"/>
        <family val="1"/>
        <charset val="204"/>
      </rPr>
      <t>-Сtl.-N/A1-N/B). Микропробирка A должна содержать моноклональный реагент анти-A (IgM-антитела мышей, клон BIRMA-1). Микропробирка B должна содержать моноклональный реагент анти-B (IgM-антитела мышей, клон LB 2). Микропробирка AB должна содержать моноклональный реагент анти-AB (смесь IgM-антител мышей, клоны BIRMA-1, LB-2). Микропробирка D</t>
    </r>
    <r>
      <rPr>
        <vertAlign val="superscript"/>
        <sz val="12"/>
        <color theme="1"/>
        <rFont val="Times New Roman"/>
        <family val="1"/>
        <charset val="204"/>
      </rPr>
      <t>VI-</t>
    </r>
    <r>
      <rPr>
        <sz val="12"/>
        <color theme="1"/>
        <rFont val="Times New Roman"/>
        <family val="1"/>
        <charset val="204"/>
      </rPr>
      <t xml:space="preserve"> должна содержать моноклональный реагент анти-D (IgM-антитела человека, клон RUM 1). Микропробирка D</t>
    </r>
    <r>
      <rPr>
        <vertAlign val="superscript"/>
        <sz val="12"/>
        <color theme="1"/>
        <rFont val="Times New Roman"/>
        <family val="1"/>
        <charset val="204"/>
      </rPr>
      <t>VI+</t>
    </r>
    <r>
      <rPr>
        <sz val="12"/>
        <color theme="1"/>
        <rFont val="Times New Roman"/>
        <family val="1"/>
        <charset val="204"/>
      </rPr>
      <t xml:space="preserve"> должна содержать моноклональный реагент анти-D (смесь IgG- и IgM-антител человека, клоны RUM 1, P3X61, MS-26). Данный моноклональный анти-D реагент выявляет слабый D и частичные варианты D-антигена, включая вариант D</t>
    </r>
    <r>
      <rPr>
        <vertAlign val="superscript"/>
        <sz val="12"/>
        <color theme="1"/>
        <rFont val="Times New Roman"/>
        <family val="1"/>
        <charset val="204"/>
      </rPr>
      <t>VI</t>
    </r>
    <r>
      <rPr>
        <sz val="12"/>
        <color theme="1"/>
        <rFont val="Times New Roman"/>
        <family val="1"/>
        <charset val="204"/>
      </rPr>
      <t>. Микропробирка Ctl. должна содержать буферный раствор без антител (контрольная микропробирка).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 не менее 50 карт (50 тестов) в упаковке</t>
    </r>
  </si>
  <si>
    <r>
      <t xml:space="preserve">S7735 Авто-измеритель 5+, уровень 1, красная коробка из 30 ампул, для ABL700 и ABL800 FLEX – </t>
    </r>
    <r>
      <rPr>
        <b/>
        <sz val="12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12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</si>
  <si>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2, красная коробка из 30 ампул, для ABL700 и ABL800 FLEX – </t>
    </r>
    <r>
      <rPr>
        <b/>
        <sz val="12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12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</si>
  <si>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3, красная коробка из 30 ампул, для ABL700 и ABL800 FLEX – </t>
    </r>
    <r>
      <rPr>
        <b/>
        <sz val="12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12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</si>
  <si>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4, красная коробка из 30 ампул, для ABL700 и ABL800 FLEX – </t>
    </r>
    <r>
      <rPr>
        <b/>
        <sz val="12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12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</si>
  <si>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>Тип гепарина-стабилизированный по электролитам гепаринин, не связывающим электролиты и кальций в образце крови, общее содержание гепарина на весь объем-</t>
    </r>
    <r>
      <rPr>
        <b/>
        <sz val="12"/>
        <color theme="1"/>
        <rFont val="Times New Roman"/>
        <family val="1"/>
        <charset val="204"/>
      </rPr>
      <t>70 МЕ</t>
    </r>
    <r>
      <rPr>
        <sz val="12"/>
        <color theme="1"/>
        <rFont val="Times New Roman"/>
        <family val="1"/>
        <charset val="204"/>
      </rPr>
      <t xml:space="preserve">; Материал капилляра- Платсик; Вспомогательный элемент для перемешивания пробы-Металлический стержень; Заглушка-Платсиковые колпачки для закрытия капилляра, обеспечивают безопасность пользователя, предотвращает контакт пробы с воздухом; </t>
    </r>
    <r>
      <rPr>
        <b/>
        <sz val="12"/>
        <color theme="1"/>
        <rFont val="Times New Roman"/>
        <family val="1"/>
        <charset val="204"/>
      </rPr>
      <t>Обьем пробы-100 мкл</t>
    </r>
    <r>
      <rPr>
        <sz val="12"/>
        <color theme="1"/>
        <rFont val="Times New Roman"/>
        <family val="1"/>
        <charset val="204"/>
      </rPr>
      <t>., Комплект поставки-Пластиковые капилляры, металлический стержень, платсиковые колпачки, Количество в упаковке-</t>
    </r>
    <r>
      <rPr>
        <b/>
        <sz val="12"/>
        <color theme="1"/>
        <rFont val="Times New Roman"/>
        <family val="1"/>
        <charset val="204"/>
      </rPr>
      <t>1 туба по 250 шт</t>
    </r>
    <r>
      <rPr>
        <sz val="12"/>
        <color theme="1"/>
        <rFont val="Times New Roman"/>
        <family val="1"/>
        <charset val="204"/>
      </rPr>
      <t>.</t>
    </r>
  </si>
  <si>
    <r>
      <t>Самозаполняющийся шприц с сухим гепарином, объем-0,5-2,0 мл (</t>
    </r>
    <r>
      <rPr>
        <b/>
        <sz val="12"/>
        <color indexed="8"/>
        <rFont val="Times New Roman"/>
        <family val="1"/>
        <charset val="204"/>
      </rPr>
      <t xml:space="preserve"> PICO50</t>
    </r>
    <r>
      <rPr>
        <sz val="12"/>
        <color indexed="8"/>
        <rFont val="Times New Roman"/>
        <family val="1"/>
        <charset val="204"/>
      </rPr>
      <t>), уп. (100 шт.)</t>
    </r>
  </si>
  <si>
    <r>
      <t>Тип гепарина-сухой Li гепарин, сбалансированный по электролитам, нанесенный на целлюлозные волокна, общее содержание на весь объем-</t>
    </r>
    <r>
      <rPr>
        <b/>
        <sz val="12"/>
        <color rgb="FF000000"/>
        <rFont val="Times New Roman"/>
        <family val="1"/>
        <charset val="204"/>
      </rPr>
      <t>80 МЕ</t>
    </r>
    <r>
      <rPr>
        <sz val="12"/>
        <color rgb="FF000000"/>
        <rFont val="Times New Roman"/>
        <family val="1"/>
        <charset val="204"/>
      </rPr>
      <t xml:space="preserve"> - при заполнении всего обьема шприца в образце остается 40 МЕ; Материал шприца-Специальный пластик, разработанный исключительно для КЩС анализов, Шприц изготовлен из специального полипропилена не пропускающего газы, что способствует исключению преаналитических ошибок, а так же к хранению пробы до 30 минут при комнтаной температуре; Материал поршня-Эластичный полимер с целлюлозным фильтром; Принцип заполнения-Аспирация\самозаполнение; Вспомогательный элемент для перемешивания пробы-Целлюлозный компонент; Заглушка-TIPCAP; </t>
    </r>
    <r>
      <rPr>
        <b/>
        <sz val="12"/>
        <color rgb="FF000000"/>
        <rFont val="Times New Roman"/>
        <family val="1"/>
        <charset val="204"/>
      </rPr>
      <t>Объём пробы-0,5-2,0 мл</t>
    </r>
    <r>
      <rPr>
        <sz val="12"/>
        <color rgb="FF000000"/>
        <rFont val="Times New Roman"/>
        <family val="1"/>
        <charset val="204"/>
      </rPr>
      <t xml:space="preserve">; Наличие иглы-Без иглы; Комплект поставки-В комплекте могут поставляться колпачок TIPCAP; </t>
    </r>
    <r>
      <rPr>
        <b/>
        <sz val="12"/>
        <color rgb="FF000000"/>
        <rFont val="Times New Roman"/>
        <family val="1"/>
        <charset val="204"/>
      </rPr>
      <t>Количество в упаковке-100 шт. в упаковке</t>
    </r>
  </si>
  <si>
    <r>
      <t xml:space="preserve">Самозаполняющийся шприц с сухим гепарином, объем-0,3-1,5мл </t>
    </r>
    <r>
      <rPr>
        <b/>
        <sz val="12"/>
        <rFont val="Times New Roman"/>
        <family val="1"/>
        <charset val="204"/>
      </rPr>
      <t>(PICO70</t>
    </r>
    <r>
      <rPr>
        <sz val="12"/>
        <rFont val="Times New Roman"/>
        <family val="1"/>
        <charset val="204"/>
      </rPr>
      <t>), уп. (100 шт.)</t>
    </r>
  </si>
  <si>
    <r>
      <t>Тип гепарина-сухой Li гепарин, сбалансированный по электролитам, нанесенный на целлюлозные волокна, общее содержание на весь объем-</t>
    </r>
    <r>
      <rPr>
        <b/>
        <sz val="12"/>
        <color rgb="FF000000"/>
        <rFont val="Times New Roman"/>
        <family val="1"/>
        <charset val="204"/>
      </rPr>
      <t>60 МЕ</t>
    </r>
    <r>
      <rPr>
        <sz val="12"/>
        <color rgb="FF000000"/>
        <rFont val="Times New Roman"/>
        <family val="1"/>
        <charset val="204"/>
      </rPr>
      <t xml:space="preserve"> - при заполнении в образце 40 МЕ; Материал шприца-Специальный пластик, разработанный исключительно для КЩС анализов, Шприц изготовлен из специального полипропилена не пропускающего газы, что способствует исключению преаналитических ошибок, а так же к хранению пробы до 30 минут при комнтаной температуре; Материал поршня-Эластичный полимер с целлюлозным фильтром; Принцип заполнения-Аспирация\самозаполнение; Вспомогательный элемент для перемешивания пробы-Целлюлозный компонент; Заглушка-TIPCAP; </t>
    </r>
    <r>
      <rPr>
        <b/>
        <sz val="12"/>
        <color rgb="FF000000"/>
        <rFont val="Times New Roman"/>
        <family val="1"/>
        <charset val="204"/>
      </rPr>
      <t>Объём пробы-0,3-1,5мл</t>
    </r>
    <r>
      <rPr>
        <sz val="12"/>
        <color rgb="FF000000"/>
        <rFont val="Times New Roman"/>
        <family val="1"/>
        <charset val="204"/>
      </rPr>
      <t xml:space="preserve">; Наличие иглы-Без иглы; Комплект поставки-В комплекте могут поставляться колпачок TIPCAP; </t>
    </r>
    <r>
      <rPr>
        <b/>
        <sz val="12"/>
        <color rgb="FF000000"/>
        <rFont val="Times New Roman"/>
        <family val="1"/>
        <charset val="204"/>
      </rPr>
      <t>Количество в упаковке-100 шт. в упаковке</t>
    </r>
  </si>
  <si>
    <r>
      <t xml:space="preserve">АЛАНИНАМИНОТРАНСФЕРАЗА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Печеночный профиль; 2-оксиглютарат/L-аланин, кинетика; жидкий биреагент. Состав: РеагентА. Трис 150 ммоль/л, L-аланин 750 ммоль/л, лактатдегидрогеназа &gt;1350 Ед/л, pH 7.3.  Реагент В.  NADH 1.9 ммоль/л, 2-оксиглютарат 75 ммоль/л, гидроксид натрия 148 ммоль/л, азид натрия 9.5 г/л. Метрологические характеристики: Пороговая чувствительность:  8.5 Ед/л = 0.14 мккат/л. Пределы линейности: 500 Ед/л = 8.33 мккат/л. Точность: Средняя концентрация 40.2 Ед/л = 0.67 мккат/л: Повторность (CV) - 3.9 %, Внутрилабораторный показатель (CV)- 5.0  %; Средняя концентрация: 133 Ед/л = 2.21 мккат/л. Повторность (CV) -1,2 %, Внутрилабораторный показатель (CV)- 1,4%. Количество исследований - 1800. Фасовка  8х60мл+8х15мл,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анализаторов ВА200/ВА400.</t>
    </r>
  </si>
  <si>
    <r>
      <t xml:space="preserve">АЛЬБУМИН набор биохимических реагентов из комплекта Анализатор биохимических-турбидиметрический  ВА400, производства компании BioSystems S.A (Испания), РК-МТ-7№012210, наличие баркода на каждом флаконе, печеночный, почечный профиль; бромкрезоловый зеленый, конечная точка; жидкий монореагент. Состав: Реагент А. Ацетатный буфер 100 ммоль/л,  бромкрезоловый зеленый 0.27 ммоль/л, детергент, pH 4.1. Метрологические характеристики: Пороговая чувствительность:  : 1.21 г/л. Пределы линейности: 70г/л. Точность: Средняя концентрация 38.4 г/л : Повторность (CV) - 0.8 %, Внутрилабораторный показатель (CV)- 1.2 %; Средняя концентрация: 57.1 г/л. Повторность (CV) -0.7 %, Внутрилабораторный показатель (CV)- 1,1%. Количество исследований - 1800. Фасовка  10х60мл,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анализаторов ВА200/ВА400.</t>
    </r>
  </si>
  <si>
    <r>
      <t>ХОЛЕСТЕРИН набор биохимических реагентов из комплекта  Анализатор биохимический-турбидиметрический  ВА400, производства компании BioSystems S.A (Испания), РК-МТ-7№012210, наличие баркода на каждом флаконе. Липидный профиль; холестеролоксидаза/пероксидаза, конечная точка; жидкий монореагент. Состав: Реагент А.  PIPES 35 ммоль/л, холат натрия 0.5 ммоль/л, фенол 28 ммоль/л, холестеролэстераза &gt; 0.2 Ед/мл, холестеролоксидаза &gt; 0.1 Ед/мл, пероксидаза &gt; 0.8 Ед/мл, 4-Аминоантипирин 0.5 ммоль/л, рН 7.0. Метрологические характеристики: Пороговая чувствительность:4.2 мг/дл = 0.109 ммоль/л. Пределы линейности: 1000 мг/дл = 26 ммоль/л. Точность: Средняя концентрация: 153 мг/дл = 3.97 ммоль/л. Повторность (CV): 0.7 %. Внутрилабораторный показатель (CV): 1.4 %. Средняя концентрация: 220 мг/дл = 5.7 ммоль/л. Повторность (CV): 0.6 %. Внутрилабораторный показатель (CV): 1.0 %. Количество исследований - 1800. Фасовка  10x60мл, температура хранения +2 +8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</si>
  <si>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HDL-ХОЛЕСТЕРИН  набор биохимических реагентов из комплекта Анализатор биохимический- турбидиметрический  ВА400, производства компании BioSystems S.A (Испания), РК-МТ-7№012210, наличие баркода на каждом флаконе, липидный профиль; прямой метод без осаждения, холестеролоксидаза/детергент; фиксированное время, жидкий биреагент. Состав:  Реагент А. Буфер Гуда, холестеролэстераза &gt;1 Ед/мл, холестеролоксидаза &gt;0.5 Ед/мл, 4-аминоантипирин 1 ммоль/л, N,N-bis(4сульфобутил)-m-толуидин (DSBmT) 1 ммоль/л, акселератор реакции 1 ммоль/л. Реагент В.  Буфер Гуда, холестерол эстераза до 1.5 МЕ/мл, 4-аминоатипирин 1 ммоль/л, аскорбат оксидаза до 3 кМЕ/л, детергент. Метрологические характеристики: Пороговая чувствительность: 1.83 мг/дл = 0.048 ммоль/л. Пределы линейности: 200 мг/дл = 5.18 ммоль/л. Точность: Средняя концентрация  53 мг/дл = 1.39 ммоль/л: Повторность (CV) - 0,6 %, Внутрилабораторный показатель (CV)- 2,7 %; 73 мг/дл = 1.88 ммоль/л: Повторность (CV) -0,7%, Внутрилабораторный показатель (CV)- 2,6 %. Количество исследований - 480.  Фасовка  2 x 60 мл + 2 x 20 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анализаторов ВА200/ВА400.</t>
    </r>
  </si>
  <si>
    <r>
      <t xml:space="preserve">LDL-ХОЛЕСТЕРИН набор биохимических реагентов из комплекта Анализатор биохимический- турбидиметрический  ВА400, производства компании BioSystems S.A (Испания), РК-МТ-7№012210, наличие баркода на каждом флаконе, липидный профиль; прямой метод без осаждения, холестеролоксидаза/детергент; фиксированное время, жидкий биреагент. Состав: Реагент А. MES буфер ≥30 ммоль/л, холестеролэстераза &gt;1.5 Ед/мл, холестеролоксидаза &gt;1.5 Ед/мл, 4-аминоантипирин 0.5 ммоль/л, аскорбат оксидаза ≥ 3.0 МЕ/л, пероксидаза &gt;1 Е/мл, детергент, рН 6.3. Реагент В. MES буфер ≥30 ммоль/л, пероксидаза &gt;1 Ед/мл, N,Nbis(4сульфобутил)-m-толуидин (DSBmT) 1 ммоль/л, детегрент, рН 6.3. Метрологические характеристики: Пороговая чувствительность: 0.44 мг/дл = 0.012 ммоль/л. Пределы линейности: 990 мг/дл = 25.6 ммоль/л. Точность: Средняя концентрация  59 мг/дл = 1.54 ммоль/л: Повторность (CV) - 0,6 %, Внутрилабораторный показатель (CV)- 2,5 %; 97 мг/дл = 2.51 ммоль/л: Повторность (CV) -0,7 %, Внутрилабораторный показатель (CV)- 2,2 %. Количество исследований - 480. Фасовка  2x60мл+2х20мл,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анализаторов ВА200/ВА400.</t>
    </r>
  </si>
  <si>
    <r>
      <t xml:space="preserve">ФЕРРИТИН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 Реагент А.  Глициновый буфер 170 ммоль/л, хлорид натрия 100 ммоль/л, азид натрия 0.95 г/л, рН 8.2. Реагент В. 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 мкг/л..Интервал измерения: 5.4-500 мкг/л. Точность: Средняя концентрация 53 мкг/л.  Повторность (CV) - 3.0%, Внутрилабораторный показатель (CV)- 3.9 %; Средняя концентрация 121 мкг/л. Повторность (CV) -1.6 % . Внутрилабораторный показатель  (CV)- 2.6 %. Количество исследований - 360. Фасовка  2x40мл+2х20 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</si>
  <si>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>ЩЕЛОЧНАЯ ФОСФАТАЗА АМП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Печеночный профиль; 2-амино-2-метил-1-пропановый буфер, кинетика; жидкий биреагент. Состав: Реагент А.   2-Амино-2-метил-1-пропанол 0.4 моль/л, сульфат цинка 1.2 ммоль/л, N-гидроксиэтилендиаминтриуксусная кислота 2.5 ммоль/л, ацетат магния 2.5 ммоль/л, рН 10.4. Реагент В.  4-Нитрофенилфосфат 60 ммоль/л. Метрологические характеристики: Пороговая чувствительность: 19.2 Ед/л = 0.320 мкКат/л.  Пределы линейности: 1200 Ед/л = 20 мкКат/л. Точность: Средняя концентрация: 134 Ед/л = 2.23 мкКат/л. Повторность (CV):1.4 %. Внутрилабораторный показатель (CV): 2.5 %. Средняя концентрация: 205 Ед/л = 3.40 мкКат/л.  Повторность (CV): 0.9 %. Внутрилабораторный показатель (CV): 1.8 %.  Количество исследований - 900. Фасовка  4х60мл+4х15мл, температура хранения +2 +8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</si>
  <si>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ОБЩИЙ БЕЛОК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флаконе. Общий скрининговый профиль; биуретовый реактив, конечная точка; жидкий биреагент. Состав: Реагент А.  Гидроксид натрия 0,4 моль/л, тартрат натрия 90 ммоль/л. Реагент В. Гидроксид натрия 0,4 моль/л, тартрат натрия 60 ммоль/л, ацетат меди (II)  21 ммоль/л, иодат калия 60 ммоль/л. Метрологические характеристики: Предел обнаружения: 0.800 г/л.  Предел линейности: 150 г/л. Точность: Средняя концентрация  50.0 г/л. Повторность (CV) - 0.5 %, Общая погрешность (CV)- 1.6 %; Средняя концентрация 81.8 г/л. Повторность (CV) -0.6 %. Общая погрешность (CV)- 1.1 %.  Количество исследований - 480. Фасовка  2x60мл+2х20мл, температура хранения +15 +30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</si>
  <si>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ТРИГЛИЦЕРИДЫ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флаконе, Общий скрининговый профиль; глицеролфосфатоксидаза/пероксидаза, конечная точка; жидкий монореагент. Состав:  PIPES 45 ммоль/л, ацетатный магния 5 ммоль/л, 4-хлорфенол 6 ммоль/л, липаза &gt; 100 Ед/мл, глицеролкиназа &gt; 1.5 Ед/мл, глицерол-3-фосфатоксидаза &gt; 4 Ед/мл, пероксидаза &gt; 0.8 Ед/мл, 4-Аминоантипирин 0.75 ммоль/л, АТР 0.9 ммоль/л, рН 7.0.  Метрологические характеристики: Пороговая чувствительность: Пороговая чувствительность: 5.99 мг/дл= 0.067 ммоль/л. Пределы линейности: 600 мг/дл= 6.78 ммоль/л.  Точность: Средняя концентрация 56 мг/дл= 0.63 ммоль/л. Повторность (CV) - 2.4 %, Внутрилабораторный показатель (CV)- 3.9 %; Средняя концентрация 115 мг/дл= 1.29 ммоль/л . Повторность (CV) -1.0 % . Внутрилабораторный показатель  (CV)- 1.4 %. Количество исследований - 1800. Фасовка  10x60мл,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</si>
  <si>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С-РЕАКТИВНЫЙ БЕЛОК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Воспалительный профиль; латексагглютинация/антитела к СРБ, фиксированное время; жидкий биреагент. Состав: Реагент А.   Глициновый буфер 0.1 моль/л, азид натрия 0.95 г/л, рН 8.6.  Реагент В. Суспензия латексных частиц покрытых антителами к человеческому СРБ, азид натрия 0.95 г/л. Метрологические характеристики: Пороговая чувствительность: 1.9 мг/л. Пределы линейности: 150 мг/л.. Точность: Средняя концентрация 14 мг/л. Повторность (CV) - 2.9 %, Внутрилабораторный показатель (CV)- 4.9 %; Средняя концентрация 43 мг/л. Повторность (CV) -1.5 % . Общая погрешность (CV)- 2.6 %.  Количество исследований - 900. Фасовка  4x60мл+4х15мл,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</si>
  <si>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РЕВМАТОИДНЫЙ ФАКТОР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Ревматоидный, воспалительный профиль; латексагглютинация/гамма-глобулин, фиксированное время; жидкий биреагент. Состав: Реагент А.  Трис буфер 20 ммоль/л, азид натрия 0.95 г/л, рН 8.2. Реагент В. Суспензия латексных частиц покрытых человеческими гамма-глобулином, азид натрия 0.95 г/л. Метрологические характеристики: Пороговая чувствительность: 2.4 МЕ/мл. Интервал измерения: 2.4-160 МЕ/мл. Точность: Средняя концентрация 41 МЕ/мл. Повторность (CV) - 1.4 %, Внутрилабораторный показатель (CV)- 3.7 %; Средняя концентрация 77 МЕ/мл. Повторность (CV) -0.7 % . Общая погрешность (CV)- 1.9 %.  Количество исследований - 900. Фасовка  4x60мл+4х15мл,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</si>
  <si>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ФЕРРИТИН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 Реагент А.  Глициновый буфер 170 ммоль/л, хлорид натрия 100 ммоль/л, азид натрия 0.95 г/л, рН 8.2. Реагент В. 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 мкг/л..Интервал измерения: 5.4-500 мкг/л.. Точность: Средняя концентрация 53 мкг/л.  Повторность (CV) - 3.0%, Внутрилабораторный показатель (CV)- 3.9 %; Средняя концентрация 121 мкг/л. Повторность (CV) -1.6 % . Внутрилабораторный показатель  (CV)- 2.6 %. Количество исследований - 360. Фасовка  2x40мл+2х20 мл, температура хранения +2 +8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</si>
  <si>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ОБЩИЙ БЕЛОК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флаконе. Общий скрининговый профиль; биуретовый реактив, конечная точка; жидкий биреагент. Состав: Реагент А.  Гидроксид натрия 0,4 моль/л, тартрат натрия 90 ммоль/л. Реагент В. Гидроксид натрия 0,4 моль/л, тартрат натрия 60 ммоль/л, ацетат меди (II) 21 ммоль/л, иодат калия 60 ммоль/л. Метрологические характеристики: Предел обнаружения: 0.800 г/л.  Предел линейности: 150 г/л. Точность: Средняя концентрация  50.0 г/л. Повторность (CV) - 0.5 %, Общая погрешность (CV)- 1.6 %; Средняя концентрация 81.8 г/л. Повторность (CV) -0.6 %. Общая погрешность (CV)- 1.1 %.  Количество исследований - 480. Фасовка  2x60мл+2х20мл, температура хранения +15 +30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</si>
  <si>
    <r>
      <t xml:space="preserve">ФОСФОР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флаконе. Общий скрининговый профиль; фосфомолибдат, дифференциальный режим; жидкий биреагент. Состав:  Реагент А.   Серная кислота 0.36 моль/л, хлорид натрия 154 ммоль/л.  Реагент В.  Серная кислота 0.36 моль/л, хлорид натрия 154 ммоль/л, молибдат аммония 3.5 ммоль/л. Метрологические характеристики: Пороговая чувствительность: 0.25 мг/дл= 0.080 ммоль/л.  Пределы линейности: 20 мг/дл= 6.46 ммоль/л. Точность: Сыворотка Средняя концентрация 4.04 мг/дл= 1.30 ммоль/л.  Повторность (CV) - 2.1 %, Внутрилабораторный показатель (CV)- 2.2 %; Средняя концентрация 9.9 мг/дл= 3.18 ммоль/л . Повторность (CV) -0.7 % . Внутрилабораторный показатель  (CV)- 1.0 %. Моча. Средняя концентрация 34.10 мг/дл= 11.0 ммоль/л.  Повторность (CV) - 2.0 %, Внутрилабораторный показатель (CV)- 2.4 %; Средняя концентрация 68.20 мг/дл= 22.0 ммоль/л . Повторность (CV) -1.8 % . Внутрилабораторный показатель  (CV)- 2.3 %. Количество исследований - 840. Фасовка 4х20 мл, температура хранения +2 +30 </t>
    </r>
    <r>
      <rPr>
        <sz val="12"/>
        <color rgb="FF000000"/>
        <rFont val="Cambria Math"/>
        <family val="1"/>
        <charset val="204"/>
      </rPr>
      <t>⁰</t>
    </r>
    <r>
      <rPr>
        <sz val="12"/>
        <color rgb="FF000000"/>
        <rFont val="Times New Roman"/>
        <family val="1"/>
        <charset val="204"/>
      </rPr>
      <t>С. Реагенты должны быть рекомендованы к использованию производителем анализатора.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</si>
</sst>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mbria Math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9" fillId="0" borderId="0"/>
  </cellStyleXfs>
  <cellXfs count="106">
    <xf numFmtId="0" fontId="0" fillId="0" borderId="0" xfId="0"/>
    <xf numFmtId="4" fontId="21" fillId="0" borderId="10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center" vertical="center"/>
    </xf>
    <xf numFmtId="4" fontId="24" fillId="0" borderId="10" xfId="78" applyNumberFormat="1" applyFont="1" applyFill="1" applyBorder="1" applyAlignment="1">
      <alignment horizontal="center" vertical="center" wrapText="1"/>
    </xf>
    <xf numFmtId="4" fontId="21" fillId="0" borderId="10" xfId="59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left" vertical="center" wrapText="1"/>
    </xf>
    <xf numFmtId="4" fontId="21" fillId="0" borderId="10" xfId="78" applyNumberFormat="1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horizontal="left" vertical="center" wrapText="1"/>
    </xf>
    <xf numFmtId="3" fontId="21" fillId="0" borderId="10" xfId="59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24" borderId="10" xfId="0" applyNumberFormat="1" applyFont="1" applyFill="1" applyBorder="1" applyAlignment="1">
      <alignment vertical="center" wrapText="1"/>
    </xf>
    <xf numFmtId="4" fontId="23" fillId="0" borderId="10" xfId="0" applyNumberFormat="1" applyFont="1" applyFill="1" applyBorder="1" applyAlignment="1">
      <alignment vertical="center" wrapText="1"/>
    </xf>
    <xf numFmtId="4" fontId="24" fillId="24" borderId="10" xfId="0" applyNumberFormat="1" applyFont="1" applyFill="1" applyBorder="1" applyAlignment="1">
      <alignment horizontal="left" vertical="center" wrapText="1"/>
    </xf>
    <xf numFmtId="4" fontId="24" fillId="0" borderId="10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Alignment="1">
      <alignment horizontal="left" vertical="center" wrapText="1"/>
    </xf>
    <xf numFmtId="3" fontId="24" fillId="24" borderId="10" xfId="0" applyNumberFormat="1" applyFont="1" applyFill="1" applyBorder="1" applyAlignment="1">
      <alignment horizontal="center" vertical="center" wrapText="1"/>
    </xf>
    <xf numFmtId="4" fontId="24" fillId="24" borderId="10" xfId="0" applyNumberFormat="1" applyFont="1" applyFill="1" applyBorder="1" applyAlignment="1">
      <alignment horizontal="center" vertical="center" wrapText="1"/>
    </xf>
    <xf numFmtId="4" fontId="24" fillId="24" borderId="10" xfId="0" applyNumberFormat="1" applyFont="1" applyFill="1" applyBorder="1" applyAlignment="1">
      <alignment horizontal="center" vertical="center"/>
    </xf>
    <xf numFmtId="4" fontId="24" fillId="24" borderId="11" xfId="0" applyNumberFormat="1" applyFont="1" applyFill="1" applyBorder="1" applyAlignment="1">
      <alignment horizontal="center" vertical="center"/>
    </xf>
    <xf numFmtId="4" fontId="24" fillId="24" borderId="11" xfId="0" applyNumberFormat="1" applyFont="1" applyFill="1" applyBorder="1" applyAlignment="1">
      <alignment horizontal="center" vertical="center" wrapText="1"/>
    </xf>
    <xf numFmtId="4" fontId="24" fillId="24" borderId="13" xfId="0" applyNumberFormat="1" applyFont="1" applyFill="1" applyBorder="1" applyAlignment="1">
      <alignment horizontal="center" vertical="center" wrapText="1"/>
    </xf>
    <xf numFmtId="4" fontId="24" fillId="24" borderId="12" xfId="0" applyNumberFormat="1" applyFont="1" applyFill="1" applyBorder="1" applyAlignment="1">
      <alignment horizontal="center" vertical="center" wrapText="1"/>
    </xf>
    <xf numFmtId="4" fontId="24" fillId="24" borderId="10" xfId="78" applyNumberFormat="1" applyFont="1" applyFill="1" applyBorder="1" applyAlignment="1">
      <alignment horizontal="center" vertical="center" wrapText="1"/>
    </xf>
    <xf numFmtId="4" fontId="24" fillId="24" borderId="14" xfId="0" applyNumberFormat="1" applyFont="1" applyFill="1" applyBorder="1" applyAlignment="1">
      <alignment horizontal="center" vertical="center" wrapText="1"/>
    </xf>
    <xf numFmtId="4" fontId="24" fillId="24" borderId="15" xfId="0" applyNumberFormat="1" applyFont="1" applyFill="1" applyBorder="1" applyAlignment="1">
      <alignment horizontal="center" vertical="center" wrapText="1"/>
    </xf>
    <xf numFmtId="4" fontId="24" fillId="24" borderId="0" xfId="0" applyNumberFormat="1" applyFont="1" applyFill="1" applyAlignment="1">
      <alignment horizontal="center" vertical="center" wrapText="1"/>
    </xf>
    <xf numFmtId="4" fontId="33" fillId="0" borderId="10" xfId="59" applyNumberFormat="1" applyFont="1" applyFill="1" applyBorder="1" applyAlignment="1">
      <alignment horizontal="left" vertical="center" wrapText="1"/>
    </xf>
    <xf numFmtId="4" fontId="33" fillId="0" borderId="10" xfId="0" applyNumberFormat="1" applyFont="1" applyFill="1" applyBorder="1" applyAlignment="1">
      <alignment horizontal="left" vertical="center" wrapText="1"/>
    </xf>
    <xf numFmtId="4" fontId="32" fillId="24" borderId="10" xfId="0" applyNumberFormat="1" applyFont="1" applyFill="1" applyBorder="1" applyAlignment="1">
      <alignment vertical="center"/>
    </xf>
    <xf numFmtId="4" fontId="34" fillId="0" borderId="10" xfId="0" applyNumberFormat="1" applyFont="1" applyFill="1" applyBorder="1" applyAlignment="1">
      <alignment horizontal="left" vertical="center" wrapText="1"/>
    </xf>
    <xf numFmtId="4" fontId="34" fillId="0" borderId="10" xfId="0" applyNumberFormat="1" applyFont="1" applyFill="1" applyBorder="1" applyAlignment="1">
      <alignment horizontal="left" vertical="center"/>
    </xf>
    <xf numFmtId="4" fontId="34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/>
    </xf>
    <xf numFmtId="4" fontId="35" fillId="0" borderId="10" xfId="0" applyNumberFormat="1" applyFont="1" applyFill="1" applyBorder="1" applyAlignment="1">
      <alignment vertical="center" wrapText="1"/>
    </xf>
    <xf numFmtId="4" fontId="38" fillId="0" borderId="10" xfId="0" applyNumberFormat="1" applyFont="1" applyFill="1" applyBorder="1" applyAlignment="1" applyProtection="1">
      <alignment vertical="center" wrapText="1"/>
      <protection hidden="1"/>
    </xf>
    <xf numFmtId="4" fontId="32" fillId="24" borderId="10" xfId="0" applyNumberFormat="1" applyFont="1" applyFill="1" applyBorder="1" applyAlignment="1">
      <alignment horizontal="left" vertical="center" wrapText="1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24" borderId="10" xfId="59" applyNumberFormat="1" applyFont="1" applyFill="1" applyBorder="1" applyAlignment="1">
      <alignment horizontal="center" vertical="center" wrapText="1"/>
    </xf>
    <xf numFmtId="4" fontId="21" fillId="24" borderId="0" xfId="0" applyNumberFormat="1" applyFont="1" applyFill="1" applyAlignment="1">
      <alignment horizontal="left" vertical="center" wrapText="1"/>
    </xf>
    <xf numFmtId="4" fontId="35" fillId="0" borderId="10" xfId="0" applyNumberFormat="1" applyFont="1" applyFill="1" applyBorder="1" applyAlignment="1">
      <alignment horizontal="left" vertical="center" wrapText="1"/>
    </xf>
    <xf numFmtId="4" fontId="23" fillId="24" borderId="10" xfId="0" applyNumberFormat="1" applyFont="1" applyFill="1" applyBorder="1" applyAlignment="1">
      <alignment horizontal="center" vertical="center" wrapText="1"/>
    </xf>
    <xf numFmtId="4" fontId="28" fillId="24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4" fontId="26" fillId="0" borderId="10" xfId="59" applyNumberFormat="1" applyFont="1" applyFill="1" applyBorder="1" applyAlignment="1" applyProtection="1">
      <alignment horizontal="center" vertical="center" wrapText="1"/>
      <protection locked="0"/>
    </xf>
    <xf numFmtId="4" fontId="24" fillId="24" borderId="12" xfId="0" applyNumberFormat="1" applyFont="1" applyFill="1" applyBorder="1" applyAlignment="1">
      <alignment vertical="center" wrapText="1"/>
    </xf>
    <xf numFmtId="4" fontId="26" fillId="24" borderId="10" xfId="59" applyNumberFormat="1" applyFont="1" applyFill="1" applyBorder="1" applyAlignment="1" applyProtection="1">
      <alignment horizontal="center" vertical="center" wrapText="1"/>
      <protection locked="0"/>
    </xf>
    <xf numFmtId="4" fontId="21" fillId="0" borderId="11" xfId="78" applyNumberFormat="1" applyFont="1" applyFill="1" applyBorder="1" applyAlignment="1">
      <alignment horizontal="left" vertical="center" wrapText="1"/>
    </xf>
    <xf numFmtId="4" fontId="23" fillId="0" borderId="10" xfId="78" applyNumberFormat="1" applyFont="1" applyFill="1" applyBorder="1" applyAlignment="1">
      <alignment horizontal="center" vertical="center" wrapText="1"/>
    </xf>
    <xf numFmtId="4" fontId="23" fillId="0" borderId="10" xfId="78" applyNumberFormat="1" applyFont="1" applyFill="1" applyBorder="1" applyAlignment="1">
      <alignment vertical="center"/>
    </xf>
    <xf numFmtId="4" fontId="33" fillId="0" borderId="10" xfId="79" applyNumberFormat="1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left" vertical="center" wrapText="1"/>
    </xf>
    <xf numFmtId="4" fontId="27" fillId="0" borderId="10" xfId="80" applyNumberFormat="1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left" vertical="center" wrapText="1"/>
    </xf>
    <xf numFmtId="4" fontId="23" fillId="0" borderId="11" xfId="0" applyNumberFormat="1" applyFont="1" applyFill="1" applyBorder="1" applyAlignment="1">
      <alignment vertical="center" wrapText="1"/>
    </xf>
    <xf numFmtId="4" fontId="23" fillId="0" borderId="11" xfId="0" applyNumberFormat="1" applyFont="1" applyFill="1" applyBorder="1" applyAlignment="1">
      <alignment vertical="center"/>
    </xf>
    <xf numFmtId="4" fontId="23" fillId="0" borderId="11" xfId="0" applyNumberFormat="1" applyFont="1" applyFill="1" applyBorder="1" applyAlignment="1">
      <alignment horizontal="center" vertical="center" wrapText="1"/>
    </xf>
    <xf numFmtId="4" fontId="21" fillId="24" borderId="0" xfId="0" applyNumberFormat="1" applyFont="1" applyFill="1" applyAlignment="1">
      <alignment horizontal="center" vertical="center" wrapText="1"/>
    </xf>
    <xf numFmtId="4" fontId="30" fillId="0" borderId="10" xfId="0" applyNumberFormat="1" applyFont="1" applyFill="1" applyBorder="1" applyAlignment="1">
      <alignment horizontal="center" vertical="center"/>
    </xf>
    <xf numFmtId="4" fontId="30" fillId="0" borderId="10" xfId="0" applyNumberFormat="1" applyFont="1" applyFill="1" applyBorder="1" applyAlignment="1">
      <alignment horizontal="center" vertical="center" wrapText="1"/>
    </xf>
    <xf numFmtId="4" fontId="30" fillId="0" borderId="10" xfId="0" applyNumberFormat="1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 wrapText="1"/>
    </xf>
    <xf numFmtId="4" fontId="26" fillId="24" borderId="10" xfId="59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21" fillId="0" borderId="0" xfId="78" applyNumberFormat="1" applyFont="1" applyFill="1" applyAlignment="1">
      <alignment horizontal="left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left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21" fillId="24" borderId="10" xfId="59" applyNumberFormat="1" applyFont="1" applyFill="1" applyBorder="1" applyAlignment="1">
      <alignment horizontal="center" vertical="center" wrapText="1"/>
    </xf>
    <xf numFmtId="4" fontId="24" fillId="24" borderId="10" xfId="78" applyNumberFormat="1" applyFont="1" applyFill="1" applyBorder="1" applyAlignment="1">
      <alignment horizontal="left" vertical="center" wrapText="1"/>
    </xf>
    <xf numFmtId="4" fontId="24" fillId="24" borderId="0" xfId="0" applyNumberFormat="1" applyFont="1" applyFill="1" applyAlignment="1">
      <alignment horizontal="left" vertical="center" wrapText="1"/>
    </xf>
    <xf numFmtId="4" fontId="32" fillId="24" borderId="13" xfId="0" applyNumberFormat="1" applyFont="1" applyFill="1" applyBorder="1" applyAlignment="1">
      <alignment horizontal="left" vertical="center" wrapText="1"/>
    </xf>
    <xf numFmtId="4" fontId="32" fillId="24" borderId="17" xfId="0" applyNumberFormat="1" applyFont="1" applyFill="1" applyBorder="1" applyAlignment="1">
      <alignment horizontal="left" vertical="center" wrapText="1"/>
    </xf>
    <xf numFmtId="4" fontId="32" fillId="24" borderId="12" xfId="0" applyNumberFormat="1" applyFont="1" applyFill="1" applyBorder="1" applyAlignment="1">
      <alignment horizontal="left" vertical="center" wrapText="1"/>
    </xf>
    <xf numFmtId="4" fontId="36" fillId="24" borderId="10" xfId="0" applyNumberFormat="1" applyFont="1" applyFill="1" applyBorder="1" applyAlignment="1">
      <alignment horizontal="left" vertical="center" wrapText="1"/>
    </xf>
    <xf numFmtId="4" fontId="32" fillId="24" borderId="10" xfId="0" applyNumberFormat="1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4" fontId="36" fillId="24" borderId="13" xfId="0" applyNumberFormat="1" applyFont="1" applyFill="1" applyBorder="1" applyAlignment="1">
      <alignment horizontal="left" vertical="center" wrapText="1"/>
    </xf>
    <xf numFmtId="4" fontId="36" fillId="24" borderId="17" xfId="0" applyNumberFormat="1" applyFont="1" applyFill="1" applyBorder="1" applyAlignment="1">
      <alignment horizontal="left" vertical="center" wrapText="1"/>
    </xf>
    <xf numFmtId="4" fontId="36" fillId="24" borderId="12" xfId="0" applyNumberFormat="1" applyFont="1" applyFill="1" applyBorder="1" applyAlignment="1">
      <alignment horizontal="left"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Explanatory Text" xfId="80"/>
    <cellStyle name="Normal_Sheet3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1" xfId="38"/>
    <cellStyle name="Обычный 12" xfId="39"/>
    <cellStyle name="Обычный 13" xfId="40"/>
    <cellStyle name="Обычный 14" xfId="41"/>
    <cellStyle name="Обычный 15" xfId="42"/>
    <cellStyle name="Обычный 16" xfId="43"/>
    <cellStyle name="Обычный 17" xfId="44"/>
    <cellStyle name="Обычный 18" xfId="45"/>
    <cellStyle name="Обычный 19" xfId="46"/>
    <cellStyle name="Обычный 2" xfId="47"/>
    <cellStyle name="Обычный 2 2 6" xfId="79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5" xfId="53"/>
    <cellStyle name="Обычный 26" xfId="54"/>
    <cellStyle name="Обычный 27" xfId="55"/>
    <cellStyle name="Обычный 28" xfId="56"/>
    <cellStyle name="Обычный 29" xfId="57"/>
    <cellStyle name="Обычный 3" xfId="58"/>
    <cellStyle name="Обычный 34" xfId="73"/>
    <cellStyle name="Обычный 4" xfId="59"/>
    <cellStyle name="Обычный 43" xfId="75"/>
    <cellStyle name="Обычный 46" xfId="74"/>
    <cellStyle name="Обычный 5" xfId="60"/>
    <cellStyle name="Обычный 52" xfId="76"/>
    <cellStyle name="Обычный 57" xfId="77"/>
    <cellStyle name="Обычный 6" xfId="61"/>
    <cellStyle name="Обычный 7" xfId="62"/>
    <cellStyle name="Обычный 8" xfId="63"/>
    <cellStyle name="Обычный 9" xfId="64"/>
    <cellStyle name="Плохой 2" xfId="65"/>
    <cellStyle name="Пояснение 2" xfId="66"/>
    <cellStyle name="Примечание 2" xfId="67"/>
    <cellStyle name="Связанная ячейка 2" xfId="68"/>
    <cellStyle name="Стиль 1" xfId="69"/>
    <cellStyle name="Текст предупреждения 2" xfId="70"/>
    <cellStyle name="Финансовый" xfId="78" builtinId="3"/>
    <cellStyle name="Финансовый 2" xfId="71"/>
    <cellStyle name="Хороший 2" xfId="7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ya/Downloads/&#1058;&#1072;&#1073;&#1083;&#1080;&#1094;&#1072;%20&#1087;&#1086;%20&#1051;&#1057;%20&#1080;%20&#1048;&#1052;&#1053;%20&#1053;&#1077;&#1083;&#1083;&#1080;%20&#1086;&#1090;%2019.04.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- ЛС испр"/>
      <sheetName val="Приложение 2 - МИ испр"/>
      <sheetName val="Приложение 2-1 аптечн заготовка"/>
      <sheetName val="Приложение 2-2 хим реактивы"/>
      <sheetName val="Дезсредства"/>
      <sheetName val="Доп заявка"/>
      <sheetName val="Реагентные контракт"/>
      <sheetName val="Лист1"/>
    </sheetNames>
    <sheetDataSet>
      <sheetData sheetId="0"/>
      <sheetData sheetId="1"/>
      <sheetData sheetId="2"/>
      <sheetData sheetId="3">
        <row r="2333">
          <cell r="M2333">
            <v>1</v>
          </cell>
          <cell r="N2333">
            <v>192418</v>
          </cell>
        </row>
        <row r="2334">
          <cell r="M2334">
            <v>1</v>
          </cell>
          <cell r="N2334">
            <v>192418</v>
          </cell>
        </row>
        <row r="2335">
          <cell r="M2335">
            <v>1</v>
          </cell>
          <cell r="N2335">
            <v>192418</v>
          </cell>
        </row>
        <row r="2336">
          <cell r="M2336">
            <v>1</v>
          </cell>
          <cell r="N2336">
            <v>192418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abSelected="1" view="pageBreakPreview" topLeftCell="A178" zoomScale="60" zoomScaleNormal="80" workbookViewId="0">
      <selection activeCell="C8" sqref="C8"/>
    </sheetView>
  </sheetViews>
  <sheetFormatPr defaultRowHeight="15.75" x14ac:dyDescent="0.25"/>
  <cols>
    <col min="1" max="1" width="10" style="81" customWidth="1"/>
    <col min="2" max="2" width="24.42578125" style="46" customWidth="1"/>
    <col min="3" max="3" width="95.42578125" style="46" customWidth="1"/>
    <col min="4" max="4" width="11" style="82" customWidth="1"/>
    <col min="5" max="5" width="12.28515625" style="83" customWidth="1"/>
    <col min="6" max="6" width="16.28515625" style="84" customWidth="1"/>
    <col min="7" max="7" width="12.85546875" style="84" customWidth="1"/>
    <col min="8" max="8" width="10.42578125" style="82" hidden="1" customWidth="1"/>
    <col min="9" max="9" width="11.140625" style="82" hidden="1" customWidth="1"/>
    <col min="10" max="10" width="13.42578125" style="82" hidden="1" customWidth="1"/>
    <col min="11" max="11" width="7.7109375" style="82" hidden="1" customWidth="1"/>
    <col min="12" max="12" width="11.140625" style="82" hidden="1" customWidth="1"/>
    <col min="13" max="13" width="13" style="82" hidden="1" customWidth="1"/>
    <col min="14" max="14" width="6.28515625" style="84" hidden="1" customWidth="1"/>
    <col min="15" max="15" width="11.140625" style="84" hidden="1" customWidth="1"/>
    <col min="16" max="16" width="5.42578125" style="82" hidden="1" customWidth="1"/>
    <col min="17" max="18" width="11.140625" style="82" hidden="1" customWidth="1"/>
    <col min="19" max="19" width="14.7109375" style="82" hidden="1" customWidth="1"/>
    <col min="20" max="20" width="18.28515625" style="82" hidden="1" customWidth="1"/>
    <col min="21" max="21" width="9.85546875" style="82" hidden="1" customWidth="1"/>
    <col min="22" max="22" width="9.7109375" style="14" hidden="1" customWidth="1"/>
    <col min="23" max="23" width="9.7109375" style="85" hidden="1" customWidth="1"/>
    <col min="24" max="24" width="9.7109375" style="14" hidden="1" customWidth="1"/>
    <col min="25" max="25" width="5.42578125" style="1" hidden="1" customWidth="1"/>
    <col min="26" max="26" width="11.140625" style="1" hidden="1" customWidth="1"/>
    <col min="27" max="27" width="5.42578125" style="12" hidden="1" customWidth="1"/>
    <col min="28" max="28" width="11.140625" style="82" hidden="1" customWidth="1"/>
    <col min="29" max="29" width="31.5703125" style="14" customWidth="1"/>
    <col min="30" max="30" width="19.140625" style="14" customWidth="1"/>
    <col min="31" max="31" width="22.140625" style="14" customWidth="1"/>
    <col min="32" max="16384" width="9.140625" style="14"/>
  </cols>
  <sheetData>
    <row r="1" spans="1:31" s="6" customFormat="1" ht="58.5" customHeight="1" x14ac:dyDescent="0.25">
      <c r="A1" s="4" t="s">
        <v>9</v>
      </c>
      <c r="B1" s="88" t="s">
        <v>313</v>
      </c>
      <c r="C1" s="88" t="s">
        <v>314</v>
      </c>
      <c r="D1" s="16" t="s">
        <v>315</v>
      </c>
      <c r="E1" s="4" t="s">
        <v>0</v>
      </c>
      <c r="F1" s="16" t="s">
        <v>316</v>
      </c>
      <c r="G1" s="7" t="s">
        <v>322</v>
      </c>
      <c r="H1" s="7" t="s">
        <v>317</v>
      </c>
      <c r="I1" s="7"/>
      <c r="J1" s="16" t="s">
        <v>318</v>
      </c>
      <c r="K1" s="8" t="s">
        <v>319</v>
      </c>
      <c r="L1" s="5" t="s">
        <v>320</v>
      </c>
      <c r="M1" s="16" t="s">
        <v>321</v>
      </c>
      <c r="N1" s="103"/>
      <c r="O1" s="104"/>
      <c r="P1" s="104"/>
      <c r="Q1" s="105"/>
      <c r="R1" s="17"/>
      <c r="S1" s="17"/>
      <c r="T1" s="16"/>
      <c r="U1" s="16"/>
      <c r="V1" s="16"/>
      <c r="W1" s="9"/>
      <c r="X1" s="16"/>
      <c r="Y1" s="101"/>
      <c r="Z1" s="102"/>
      <c r="AA1" s="101"/>
      <c r="AB1" s="102"/>
      <c r="AC1" s="8" t="s">
        <v>319</v>
      </c>
      <c r="AD1" s="5" t="s">
        <v>320</v>
      </c>
      <c r="AE1" s="16" t="s">
        <v>321</v>
      </c>
    </row>
    <row r="2" spans="1:31" s="33" customFormat="1" ht="12.75" x14ac:dyDescent="0.25">
      <c r="A2" s="97" t="s">
        <v>327</v>
      </c>
      <c r="B2" s="97"/>
      <c r="C2" s="97"/>
      <c r="D2" s="97"/>
      <c r="E2" s="23"/>
      <c r="F2" s="24"/>
      <c r="G2" s="25"/>
      <c r="H2" s="25"/>
      <c r="I2" s="25"/>
      <c r="J2" s="24"/>
      <c r="K2" s="26"/>
      <c r="L2" s="27"/>
      <c r="M2" s="28"/>
      <c r="N2" s="24"/>
      <c r="O2" s="28"/>
      <c r="P2" s="28"/>
      <c r="Q2" s="29"/>
      <c r="R2" s="29"/>
      <c r="S2" s="29"/>
      <c r="T2" s="24"/>
      <c r="U2" s="24"/>
      <c r="V2" s="24"/>
      <c r="W2" s="30"/>
      <c r="X2" s="24"/>
      <c r="Y2" s="31"/>
      <c r="Z2" s="32"/>
      <c r="AA2" s="31"/>
      <c r="AB2" s="32"/>
      <c r="AC2" s="26"/>
      <c r="AD2" s="27"/>
      <c r="AE2" s="24"/>
    </row>
    <row r="3" spans="1:31" s="22" customFormat="1" ht="63.75" x14ac:dyDescent="0.25">
      <c r="A3" s="47">
        <v>1</v>
      </c>
      <c r="B3" s="34" t="s">
        <v>2</v>
      </c>
      <c r="C3" s="34" t="s">
        <v>3</v>
      </c>
      <c r="D3" s="1" t="s">
        <v>4</v>
      </c>
      <c r="E3" s="15">
        <f>AA3</f>
        <v>13</v>
      </c>
      <c r="F3" s="10">
        <f>S3</f>
        <v>41500</v>
      </c>
      <c r="G3" s="10">
        <f>F3*E3</f>
        <v>539500</v>
      </c>
      <c r="H3" s="3">
        <v>60</v>
      </c>
      <c r="I3" s="48">
        <v>41500</v>
      </c>
      <c r="J3" s="1">
        <f t="shared" ref="J3:J46" si="0">H3*I3</f>
        <v>2490000</v>
      </c>
      <c r="K3" s="16">
        <v>15</v>
      </c>
      <c r="L3" s="16">
        <v>41500</v>
      </c>
      <c r="M3" s="2">
        <f t="shared" ref="M3:M46" si="1">K3*L3</f>
        <v>622500</v>
      </c>
      <c r="N3" s="1">
        <f t="shared" ref="N3:N47" si="2">H3-K3</f>
        <v>45</v>
      </c>
      <c r="O3" s="2">
        <f t="shared" ref="O3:O47" si="3">J3-M3</f>
        <v>1867500</v>
      </c>
      <c r="P3" s="1">
        <v>13</v>
      </c>
      <c r="Q3" s="1">
        <f t="shared" ref="Q3:Q47" si="4">I3*P3</f>
        <v>539500</v>
      </c>
      <c r="R3" s="1"/>
      <c r="S3" s="1">
        <v>41500</v>
      </c>
      <c r="T3" s="1"/>
      <c r="U3" s="21"/>
      <c r="V3" s="12"/>
      <c r="W3" s="13"/>
      <c r="X3" s="12"/>
      <c r="Y3" s="16">
        <v>0</v>
      </c>
      <c r="Z3" s="16">
        <f>Y3*S3</f>
        <v>0</v>
      </c>
      <c r="AA3" s="16">
        <f>P3-Y3</f>
        <v>13</v>
      </c>
      <c r="AB3" s="16">
        <f>S3*AA3</f>
        <v>539500</v>
      </c>
      <c r="AC3" s="1" t="s">
        <v>323</v>
      </c>
      <c r="AD3" s="1" t="s">
        <v>324</v>
      </c>
      <c r="AE3" s="1" t="s">
        <v>325</v>
      </c>
    </row>
    <row r="4" spans="1:31" ht="63.75" x14ac:dyDescent="0.25">
      <c r="A4" s="47">
        <v>2</v>
      </c>
      <c r="B4" s="35" t="s">
        <v>5</v>
      </c>
      <c r="C4" s="35" t="s">
        <v>6</v>
      </c>
      <c r="D4" s="1" t="s">
        <v>4</v>
      </c>
      <c r="E4" s="15">
        <f>AA4</f>
        <v>1</v>
      </c>
      <c r="F4" s="10">
        <f>S4</f>
        <v>36800</v>
      </c>
      <c r="G4" s="10">
        <f t="shared" ref="G4:G67" si="5">F4*E4</f>
        <v>36800</v>
      </c>
      <c r="H4" s="3">
        <v>1</v>
      </c>
      <c r="I4" s="1">
        <v>36800</v>
      </c>
      <c r="J4" s="1">
        <f t="shared" si="0"/>
        <v>36800</v>
      </c>
      <c r="K4" s="1"/>
      <c r="L4" s="1"/>
      <c r="M4" s="2">
        <f t="shared" si="1"/>
        <v>0</v>
      </c>
      <c r="N4" s="1">
        <f t="shared" si="2"/>
        <v>1</v>
      </c>
      <c r="O4" s="2">
        <f t="shared" si="3"/>
        <v>36800</v>
      </c>
      <c r="P4" s="1">
        <v>1</v>
      </c>
      <c r="Q4" s="1">
        <f t="shared" si="4"/>
        <v>36800</v>
      </c>
      <c r="R4" s="1"/>
      <c r="S4" s="1">
        <v>36800</v>
      </c>
      <c r="T4" s="1"/>
      <c r="U4" s="12"/>
      <c r="V4" s="12"/>
      <c r="W4" s="13"/>
      <c r="X4" s="12"/>
      <c r="Y4" s="1">
        <v>0</v>
      </c>
      <c r="Z4" s="16">
        <f>Y4*S4</f>
        <v>0</v>
      </c>
      <c r="AA4" s="16">
        <f>P4-Y4</f>
        <v>1</v>
      </c>
      <c r="AB4" s="16">
        <f>S4*AA4</f>
        <v>36800</v>
      </c>
      <c r="AC4" s="1" t="s">
        <v>323</v>
      </c>
      <c r="AD4" s="1" t="s">
        <v>324</v>
      </c>
      <c r="AE4" s="1" t="s">
        <v>325</v>
      </c>
    </row>
    <row r="5" spans="1:31" ht="63.75" x14ac:dyDescent="0.25">
      <c r="A5" s="47">
        <v>3</v>
      </c>
      <c r="B5" s="35" t="s">
        <v>7</v>
      </c>
      <c r="C5" s="35" t="s">
        <v>8</v>
      </c>
      <c r="D5" s="1" t="s">
        <v>4</v>
      </c>
      <c r="E5" s="15">
        <f>AA5</f>
        <v>1</v>
      </c>
      <c r="F5" s="10">
        <f>S5</f>
        <v>19300</v>
      </c>
      <c r="G5" s="10">
        <f t="shared" si="5"/>
        <v>19300</v>
      </c>
      <c r="H5" s="3">
        <v>1</v>
      </c>
      <c r="I5" s="1">
        <v>19300</v>
      </c>
      <c r="J5" s="1">
        <f t="shared" si="0"/>
        <v>19300</v>
      </c>
      <c r="K5" s="1"/>
      <c r="L5" s="1"/>
      <c r="M5" s="2">
        <f t="shared" si="1"/>
        <v>0</v>
      </c>
      <c r="N5" s="1">
        <f t="shared" si="2"/>
        <v>1</v>
      </c>
      <c r="O5" s="2">
        <f t="shared" si="3"/>
        <v>19300</v>
      </c>
      <c r="P5" s="1">
        <v>1</v>
      </c>
      <c r="Q5" s="1">
        <f t="shared" si="4"/>
        <v>19300</v>
      </c>
      <c r="R5" s="1"/>
      <c r="S5" s="1">
        <v>19300</v>
      </c>
      <c r="T5" s="1"/>
      <c r="U5" s="12"/>
      <c r="V5" s="12"/>
      <c r="W5" s="13"/>
      <c r="X5" s="12"/>
      <c r="Y5" s="1">
        <v>0</v>
      </c>
      <c r="Z5" s="16">
        <f>Y5*S5</f>
        <v>0</v>
      </c>
      <c r="AA5" s="16">
        <f>P5-Y5</f>
        <v>1</v>
      </c>
      <c r="AB5" s="16">
        <f>S5*AA5</f>
        <v>19300</v>
      </c>
      <c r="AC5" s="1" t="s">
        <v>323</v>
      </c>
      <c r="AD5" s="1" t="s">
        <v>324</v>
      </c>
      <c r="AE5" s="1" t="s">
        <v>325</v>
      </c>
    </row>
    <row r="6" spans="1:31" s="51" customFormat="1" x14ac:dyDescent="0.25">
      <c r="A6" s="36" t="s">
        <v>10</v>
      </c>
      <c r="B6" s="36"/>
      <c r="C6" s="36"/>
      <c r="D6" s="49"/>
      <c r="E6" s="50"/>
      <c r="F6" s="25"/>
      <c r="G6" s="89"/>
      <c r="H6" s="3"/>
      <c r="I6" s="1"/>
      <c r="J6" s="1">
        <f t="shared" si="0"/>
        <v>0</v>
      </c>
      <c r="K6" s="1"/>
      <c r="L6" s="1"/>
      <c r="M6" s="2">
        <f t="shared" si="1"/>
        <v>0</v>
      </c>
      <c r="N6" s="1"/>
      <c r="O6" s="2"/>
      <c r="P6" s="1"/>
      <c r="Q6" s="1"/>
      <c r="R6" s="1"/>
      <c r="S6" s="1"/>
      <c r="T6" s="1"/>
      <c r="U6" s="12"/>
      <c r="V6" s="12"/>
      <c r="W6" s="13"/>
      <c r="X6" s="12"/>
      <c r="Y6" s="1"/>
      <c r="Z6" s="1"/>
      <c r="AA6" s="16"/>
      <c r="AB6" s="1"/>
      <c r="AC6" s="49"/>
      <c r="AD6" s="49"/>
      <c r="AE6" s="49"/>
    </row>
    <row r="7" spans="1:31" ht="110.25" x14ac:dyDescent="0.25">
      <c r="A7" s="47">
        <v>4</v>
      </c>
      <c r="B7" s="37" t="s">
        <v>11</v>
      </c>
      <c r="C7" s="35" t="s">
        <v>12</v>
      </c>
      <c r="D7" s="1" t="s">
        <v>4</v>
      </c>
      <c r="E7" s="15">
        <f t="shared" ref="E7:E13" si="6">AA7</f>
        <v>2</v>
      </c>
      <c r="F7" s="1">
        <f>V7</f>
        <v>63574</v>
      </c>
      <c r="G7" s="10">
        <f t="shared" si="5"/>
        <v>127148</v>
      </c>
      <c r="H7" s="3">
        <v>20</v>
      </c>
      <c r="I7" s="1">
        <v>66920</v>
      </c>
      <c r="J7" s="1">
        <f t="shared" si="0"/>
        <v>1338400</v>
      </c>
      <c r="K7" s="1">
        <v>11</v>
      </c>
      <c r="L7" s="1">
        <v>66870</v>
      </c>
      <c r="M7" s="2">
        <f t="shared" si="1"/>
        <v>735570</v>
      </c>
      <c r="N7" s="1">
        <f t="shared" si="2"/>
        <v>9</v>
      </c>
      <c r="O7" s="2">
        <f t="shared" si="3"/>
        <v>602830</v>
      </c>
      <c r="P7" s="1">
        <v>3</v>
      </c>
      <c r="Q7" s="1">
        <f t="shared" si="4"/>
        <v>200760</v>
      </c>
      <c r="R7" s="1"/>
      <c r="S7" s="1"/>
      <c r="T7" s="1"/>
      <c r="U7" s="12"/>
      <c r="V7" s="1">
        <v>63574</v>
      </c>
      <c r="W7" s="13"/>
      <c r="X7" s="12"/>
      <c r="Y7" s="1">
        <v>1</v>
      </c>
      <c r="Z7" s="1">
        <f t="shared" ref="Z7:Z13" si="7">V7*Y7</f>
        <v>63574</v>
      </c>
      <c r="AA7" s="16">
        <f t="shared" ref="AA7:AA29" si="8">P7-Y7</f>
        <v>2</v>
      </c>
      <c r="AB7" s="1">
        <f t="shared" ref="AB7:AB13" si="9">V7*AA7</f>
        <v>127148</v>
      </c>
      <c r="AC7" s="1" t="s">
        <v>323</v>
      </c>
      <c r="AD7" s="1" t="s">
        <v>324</v>
      </c>
      <c r="AE7" s="1" t="s">
        <v>325</v>
      </c>
    </row>
    <row r="8" spans="1:31" ht="78.75" x14ac:dyDescent="0.25">
      <c r="A8" s="47">
        <v>5</v>
      </c>
      <c r="B8" s="37" t="s">
        <v>13</v>
      </c>
      <c r="C8" s="35" t="s">
        <v>14</v>
      </c>
      <c r="D8" s="1" t="s">
        <v>4</v>
      </c>
      <c r="E8" s="15">
        <f t="shared" si="6"/>
        <v>1</v>
      </c>
      <c r="F8" s="1">
        <f>V8</f>
        <v>174097</v>
      </c>
      <c r="G8" s="10">
        <f t="shared" si="5"/>
        <v>174097</v>
      </c>
      <c r="H8" s="3">
        <v>3</v>
      </c>
      <c r="I8" s="1">
        <v>183260</v>
      </c>
      <c r="J8" s="1">
        <f t="shared" si="0"/>
        <v>549780</v>
      </c>
      <c r="K8" s="1">
        <v>2</v>
      </c>
      <c r="L8" s="1">
        <v>66870</v>
      </c>
      <c r="M8" s="2">
        <f t="shared" si="1"/>
        <v>133740</v>
      </c>
      <c r="N8" s="1">
        <f t="shared" si="2"/>
        <v>1</v>
      </c>
      <c r="O8" s="2">
        <f t="shared" si="3"/>
        <v>416040</v>
      </c>
      <c r="P8" s="1">
        <v>1</v>
      </c>
      <c r="Q8" s="1">
        <f t="shared" si="4"/>
        <v>183260</v>
      </c>
      <c r="R8" s="1"/>
      <c r="S8" s="1"/>
      <c r="T8" s="1"/>
      <c r="U8" s="12"/>
      <c r="V8" s="1">
        <v>174097</v>
      </c>
      <c r="W8" s="13"/>
      <c r="X8" s="12"/>
      <c r="Y8" s="1">
        <v>0</v>
      </c>
      <c r="Z8" s="1">
        <f t="shared" si="7"/>
        <v>0</v>
      </c>
      <c r="AA8" s="16">
        <f t="shared" si="8"/>
        <v>1</v>
      </c>
      <c r="AB8" s="1">
        <f t="shared" si="9"/>
        <v>174097</v>
      </c>
      <c r="AC8" s="1" t="s">
        <v>323</v>
      </c>
      <c r="AD8" s="1" t="s">
        <v>324</v>
      </c>
      <c r="AE8" s="1" t="s">
        <v>325</v>
      </c>
    </row>
    <row r="9" spans="1:31" ht="63.75" x14ac:dyDescent="0.25">
      <c r="A9" s="47">
        <v>6</v>
      </c>
      <c r="B9" s="37" t="s">
        <v>15</v>
      </c>
      <c r="C9" s="35" t="s">
        <v>16</v>
      </c>
      <c r="D9" s="1" t="s">
        <v>4</v>
      </c>
      <c r="E9" s="15">
        <f t="shared" si="6"/>
        <v>1</v>
      </c>
      <c r="F9" s="1">
        <f t="shared" ref="F9:F13" si="10">V9</f>
        <v>14763</v>
      </c>
      <c r="G9" s="10">
        <f t="shared" si="5"/>
        <v>14763</v>
      </c>
      <c r="H9" s="3">
        <v>1</v>
      </c>
      <c r="I9" s="1">
        <v>15540</v>
      </c>
      <c r="J9" s="1">
        <f t="shared" si="0"/>
        <v>15540</v>
      </c>
      <c r="K9" s="1"/>
      <c r="L9" s="1"/>
      <c r="M9" s="2">
        <f t="shared" si="1"/>
        <v>0</v>
      </c>
      <c r="N9" s="1">
        <f t="shared" si="2"/>
        <v>1</v>
      </c>
      <c r="O9" s="2">
        <f t="shared" si="3"/>
        <v>15540</v>
      </c>
      <c r="P9" s="1">
        <v>1</v>
      </c>
      <c r="Q9" s="1">
        <f t="shared" si="4"/>
        <v>15540</v>
      </c>
      <c r="R9" s="1"/>
      <c r="S9" s="1"/>
      <c r="T9" s="1"/>
      <c r="U9" s="12"/>
      <c r="V9" s="1">
        <v>14763</v>
      </c>
      <c r="W9" s="13"/>
      <c r="X9" s="12"/>
      <c r="Y9" s="1">
        <v>0</v>
      </c>
      <c r="Z9" s="1">
        <f t="shared" si="7"/>
        <v>0</v>
      </c>
      <c r="AA9" s="16">
        <f t="shared" si="8"/>
        <v>1</v>
      </c>
      <c r="AB9" s="1">
        <f t="shared" si="9"/>
        <v>14763</v>
      </c>
      <c r="AC9" s="1" t="s">
        <v>323</v>
      </c>
      <c r="AD9" s="1" t="s">
        <v>324</v>
      </c>
      <c r="AE9" s="1" t="s">
        <v>325</v>
      </c>
    </row>
    <row r="10" spans="1:31" ht="63.75" x14ac:dyDescent="0.25">
      <c r="A10" s="47">
        <v>7</v>
      </c>
      <c r="B10" s="37" t="s">
        <v>17</v>
      </c>
      <c r="C10" s="35" t="s">
        <v>18</v>
      </c>
      <c r="D10" s="1" t="s">
        <v>4</v>
      </c>
      <c r="E10" s="15">
        <f t="shared" si="6"/>
        <v>1</v>
      </c>
      <c r="F10" s="1">
        <f t="shared" si="10"/>
        <v>15561</v>
      </c>
      <c r="G10" s="10">
        <f t="shared" si="5"/>
        <v>15561</v>
      </c>
      <c r="H10" s="3">
        <v>5</v>
      </c>
      <c r="I10" s="1">
        <v>16380</v>
      </c>
      <c r="J10" s="1">
        <f t="shared" si="0"/>
        <v>81900</v>
      </c>
      <c r="K10" s="1">
        <v>2</v>
      </c>
      <c r="L10" s="1">
        <v>16330</v>
      </c>
      <c r="M10" s="2">
        <f t="shared" si="1"/>
        <v>32660</v>
      </c>
      <c r="N10" s="1">
        <f t="shared" si="2"/>
        <v>3</v>
      </c>
      <c r="O10" s="2">
        <f t="shared" si="3"/>
        <v>49240</v>
      </c>
      <c r="P10" s="1">
        <v>1</v>
      </c>
      <c r="Q10" s="1">
        <f t="shared" si="4"/>
        <v>16380</v>
      </c>
      <c r="R10" s="1"/>
      <c r="S10" s="1"/>
      <c r="T10" s="1"/>
      <c r="U10" s="12"/>
      <c r="V10" s="1">
        <v>15561</v>
      </c>
      <c r="W10" s="13"/>
      <c r="X10" s="12"/>
      <c r="Y10" s="1">
        <v>0</v>
      </c>
      <c r="Z10" s="1">
        <f t="shared" si="7"/>
        <v>0</v>
      </c>
      <c r="AA10" s="16">
        <f t="shared" si="8"/>
        <v>1</v>
      </c>
      <c r="AB10" s="1">
        <f t="shared" si="9"/>
        <v>15561</v>
      </c>
      <c r="AC10" s="1" t="s">
        <v>323</v>
      </c>
      <c r="AD10" s="1" t="s">
        <v>324</v>
      </c>
      <c r="AE10" s="1" t="s">
        <v>325</v>
      </c>
    </row>
    <row r="11" spans="1:31" ht="63.75" x14ac:dyDescent="0.25">
      <c r="A11" s="47">
        <v>8</v>
      </c>
      <c r="B11" s="37" t="s">
        <v>19</v>
      </c>
      <c r="C11" s="35" t="s">
        <v>20</v>
      </c>
      <c r="D11" s="1" t="s">
        <v>4</v>
      </c>
      <c r="E11" s="15">
        <f t="shared" si="6"/>
        <v>1</v>
      </c>
      <c r="F11" s="1">
        <f t="shared" si="10"/>
        <v>32585</v>
      </c>
      <c r="G11" s="10">
        <f t="shared" si="5"/>
        <v>32585</v>
      </c>
      <c r="H11" s="3">
        <v>1</v>
      </c>
      <c r="I11" s="1">
        <v>34300</v>
      </c>
      <c r="J11" s="1">
        <f t="shared" si="0"/>
        <v>34300</v>
      </c>
      <c r="K11" s="1"/>
      <c r="L11" s="1"/>
      <c r="M11" s="2">
        <f t="shared" si="1"/>
        <v>0</v>
      </c>
      <c r="N11" s="1">
        <f t="shared" si="2"/>
        <v>1</v>
      </c>
      <c r="O11" s="2">
        <f t="shared" si="3"/>
        <v>34300</v>
      </c>
      <c r="P11" s="1">
        <v>1</v>
      </c>
      <c r="Q11" s="1">
        <f t="shared" si="4"/>
        <v>34300</v>
      </c>
      <c r="R11" s="1"/>
      <c r="S11" s="1"/>
      <c r="T11" s="1"/>
      <c r="U11" s="12"/>
      <c r="V11" s="1">
        <v>32585</v>
      </c>
      <c r="W11" s="13"/>
      <c r="X11" s="12"/>
      <c r="Y11" s="1">
        <v>0</v>
      </c>
      <c r="Z11" s="1">
        <f t="shared" si="7"/>
        <v>0</v>
      </c>
      <c r="AA11" s="16">
        <f t="shared" si="8"/>
        <v>1</v>
      </c>
      <c r="AB11" s="1">
        <f t="shared" si="9"/>
        <v>32585</v>
      </c>
      <c r="AC11" s="1" t="s">
        <v>323</v>
      </c>
      <c r="AD11" s="1" t="s">
        <v>324</v>
      </c>
      <c r="AE11" s="1" t="s">
        <v>325</v>
      </c>
    </row>
    <row r="12" spans="1:31" ht="63.75" x14ac:dyDescent="0.25">
      <c r="A12" s="47">
        <v>9</v>
      </c>
      <c r="B12" s="37" t="s">
        <v>21</v>
      </c>
      <c r="C12" s="52" t="s">
        <v>22</v>
      </c>
      <c r="D12" s="1" t="s">
        <v>4</v>
      </c>
      <c r="E12" s="15">
        <f t="shared" si="6"/>
        <v>1</v>
      </c>
      <c r="F12" s="1">
        <f t="shared" si="10"/>
        <v>20615</v>
      </c>
      <c r="G12" s="10">
        <f t="shared" si="5"/>
        <v>20615</v>
      </c>
      <c r="H12" s="3">
        <v>10</v>
      </c>
      <c r="I12" s="1">
        <v>21700</v>
      </c>
      <c r="J12" s="1">
        <f t="shared" si="0"/>
        <v>217000</v>
      </c>
      <c r="K12" s="1">
        <v>3</v>
      </c>
      <c r="L12" s="1">
        <v>21650</v>
      </c>
      <c r="M12" s="2">
        <f t="shared" si="1"/>
        <v>64950</v>
      </c>
      <c r="N12" s="1">
        <f t="shared" si="2"/>
        <v>7</v>
      </c>
      <c r="O12" s="2">
        <f t="shared" si="3"/>
        <v>152050</v>
      </c>
      <c r="P12" s="1">
        <v>2</v>
      </c>
      <c r="Q12" s="1">
        <f t="shared" si="4"/>
        <v>43400</v>
      </c>
      <c r="R12" s="1"/>
      <c r="S12" s="1"/>
      <c r="T12" s="1"/>
      <c r="U12" s="12"/>
      <c r="V12" s="1">
        <v>20615</v>
      </c>
      <c r="W12" s="13"/>
      <c r="X12" s="12"/>
      <c r="Y12" s="1">
        <v>1</v>
      </c>
      <c r="Z12" s="1">
        <f t="shared" si="7"/>
        <v>20615</v>
      </c>
      <c r="AA12" s="16">
        <f t="shared" si="8"/>
        <v>1</v>
      </c>
      <c r="AB12" s="1">
        <f t="shared" si="9"/>
        <v>20615</v>
      </c>
      <c r="AC12" s="1" t="s">
        <v>323</v>
      </c>
      <c r="AD12" s="1" t="s">
        <v>324</v>
      </c>
      <c r="AE12" s="1" t="s">
        <v>325</v>
      </c>
    </row>
    <row r="13" spans="1:31" ht="63.75" x14ac:dyDescent="0.25">
      <c r="A13" s="47">
        <v>10</v>
      </c>
      <c r="B13" s="37" t="s">
        <v>23</v>
      </c>
      <c r="C13" s="35" t="s">
        <v>24</v>
      </c>
      <c r="D13" s="1" t="s">
        <v>4</v>
      </c>
      <c r="E13" s="15">
        <f t="shared" si="6"/>
        <v>1</v>
      </c>
      <c r="F13" s="1">
        <f t="shared" si="10"/>
        <v>116641</v>
      </c>
      <c r="G13" s="10">
        <f t="shared" si="5"/>
        <v>116641</v>
      </c>
      <c r="H13" s="3">
        <v>3</v>
      </c>
      <c r="I13" s="1">
        <v>122780</v>
      </c>
      <c r="J13" s="1">
        <f t="shared" si="0"/>
        <v>368340</v>
      </c>
      <c r="K13" s="1">
        <v>1</v>
      </c>
      <c r="L13" s="1">
        <v>122730</v>
      </c>
      <c r="M13" s="2">
        <f t="shared" si="1"/>
        <v>122730</v>
      </c>
      <c r="N13" s="1">
        <f t="shared" si="2"/>
        <v>2</v>
      </c>
      <c r="O13" s="2">
        <f t="shared" si="3"/>
        <v>245610</v>
      </c>
      <c r="P13" s="1">
        <v>1</v>
      </c>
      <c r="Q13" s="1">
        <f t="shared" si="4"/>
        <v>122780</v>
      </c>
      <c r="R13" s="1"/>
      <c r="S13" s="1"/>
      <c r="T13" s="1"/>
      <c r="U13" s="12"/>
      <c r="V13" s="1">
        <v>116641</v>
      </c>
      <c r="W13" s="13"/>
      <c r="X13" s="12"/>
      <c r="Y13" s="1">
        <v>0</v>
      </c>
      <c r="Z13" s="1">
        <f t="shared" si="7"/>
        <v>0</v>
      </c>
      <c r="AA13" s="16">
        <f t="shared" si="8"/>
        <v>1</v>
      </c>
      <c r="AB13" s="1">
        <f t="shared" si="9"/>
        <v>116641</v>
      </c>
      <c r="AC13" s="1" t="s">
        <v>323</v>
      </c>
      <c r="AD13" s="1" t="s">
        <v>324</v>
      </c>
      <c r="AE13" s="1" t="s">
        <v>325</v>
      </c>
    </row>
    <row r="14" spans="1:31" s="51" customFormat="1" x14ac:dyDescent="0.25">
      <c r="A14" s="96" t="s">
        <v>25</v>
      </c>
      <c r="B14" s="96"/>
      <c r="C14" s="96"/>
      <c r="D14" s="18"/>
      <c r="E14" s="50"/>
      <c r="F14" s="24"/>
      <c r="G14" s="89">
        <f t="shared" si="5"/>
        <v>0</v>
      </c>
      <c r="H14" s="3"/>
      <c r="I14" s="1"/>
      <c r="J14" s="1">
        <f t="shared" si="0"/>
        <v>0</v>
      </c>
      <c r="K14" s="1"/>
      <c r="L14" s="1"/>
      <c r="M14" s="2">
        <f t="shared" si="1"/>
        <v>0</v>
      </c>
      <c r="N14" s="1">
        <f t="shared" si="2"/>
        <v>0</v>
      </c>
      <c r="O14" s="2">
        <f t="shared" si="3"/>
        <v>0</v>
      </c>
      <c r="P14" s="1"/>
      <c r="Q14" s="1"/>
      <c r="R14" s="1"/>
      <c r="S14" s="1"/>
      <c r="T14" s="1"/>
      <c r="U14" s="12"/>
      <c r="V14" s="1"/>
      <c r="W14" s="13"/>
      <c r="X14" s="12"/>
      <c r="Y14" s="1"/>
      <c r="Z14" s="1"/>
      <c r="AA14" s="16">
        <f t="shared" si="8"/>
        <v>0</v>
      </c>
      <c r="AB14" s="1"/>
      <c r="AC14" s="49"/>
      <c r="AD14" s="49"/>
      <c r="AE14" s="49"/>
    </row>
    <row r="15" spans="1:31" ht="63.75" x14ac:dyDescent="0.25">
      <c r="A15" s="47">
        <v>11</v>
      </c>
      <c r="B15" s="37" t="s">
        <v>26</v>
      </c>
      <c r="C15" s="37"/>
      <c r="D15" s="1" t="s">
        <v>4</v>
      </c>
      <c r="E15" s="15">
        <f t="shared" ref="E15:E24" si="11">AA15</f>
        <v>1</v>
      </c>
      <c r="F15" s="3">
        <f>T15</f>
        <v>53777</v>
      </c>
      <c r="G15" s="10">
        <f t="shared" si="5"/>
        <v>53777</v>
      </c>
      <c r="H15" s="11">
        <v>1</v>
      </c>
      <c r="I15" s="3">
        <v>53777</v>
      </c>
      <c r="J15" s="1">
        <f t="shared" si="0"/>
        <v>53777</v>
      </c>
      <c r="K15" s="1"/>
      <c r="L15" s="1"/>
      <c r="M15" s="2">
        <f t="shared" si="1"/>
        <v>0</v>
      </c>
      <c r="N15" s="1">
        <f t="shared" si="2"/>
        <v>1</v>
      </c>
      <c r="O15" s="2">
        <f t="shared" si="3"/>
        <v>53777</v>
      </c>
      <c r="P15" s="1">
        <v>1</v>
      </c>
      <c r="Q15" s="1">
        <f t="shared" si="4"/>
        <v>53777</v>
      </c>
      <c r="R15" s="1"/>
      <c r="S15" s="1"/>
      <c r="T15" s="1">
        <v>53777</v>
      </c>
      <c r="U15" s="12"/>
      <c r="V15" s="12"/>
      <c r="W15" s="13"/>
      <c r="X15" s="12"/>
      <c r="Y15" s="1">
        <v>0</v>
      </c>
      <c r="AA15" s="16">
        <f t="shared" si="8"/>
        <v>1</v>
      </c>
      <c r="AB15" s="1">
        <f t="shared" ref="AB15:AB24" si="12">AA15*T15</f>
        <v>53777</v>
      </c>
      <c r="AC15" s="1" t="s">
        <v>323</v>
      </c>
      <c r="AD15" s="1" t="s">
        <v>324</v>
      </c>
      <c r="AE15" s="1" t="s">
        <v>325</v>
      </c>
    </row>
    <row r="16" spans="1:31" ht="63.75" x14ac:dyDescent="0.25">
      <c r="A16" s="47">
        <v>12</v>
      </c>
      <c r="B16" s="37" t="s">
        <v>27</v>
      </c>
      <c r="C16" s="37"/>
      <c r="D16" s="1" t="s">
        <v>4</v>
      </c>
      <c r="E16" s="15">
        <f t="shared" si="11"/>
        <v>1</v>
      </c>
      <c r="F16" s="3">
        <f t="shared" ref="F16:F18" si="13">T16</f>
        <v>118710</v>
      </c>
      <c r="G16" s="10">
        <f t="shared" si="5"/>
        <v>118710</v>
      </c>
      <c r="H16" s="11">
        <v>1</v>
      </c>
      <c r="I16" s="3">
        <v>131342</v>
      </c>
      <c r="J16" s="1">
        <f t="shared" si="0"/>
        <v>131342</v>
      </c>
      <c r="K16" s="1"/>
      <c r="L16" s="1"/>
      <c r="M16" s="2">
        <f t="shared" si="1"/>
        <v>0</v>
      </c>
      <c r="N16" s="1">
        <f t="shared" si="2"/>
        <v>1</v>
      </c>
      <c r="O16" s="2">
        <f t="shared" si="3"/>
        <v>131342</v>
      </c>
      <c r="P16" s="1">
        <v>1</v>
      </c>
      <c r="Q16" s="1">
        <f t="shared" si="4"/>
        <v>131342</v>
      </c>
      <c r="R16" s="1"/>
      <c r="S16" s="1"/>
      <c r="T16" s="1">
        <v>118710</v>
      </c>
      <c r="U16" s="12"/>
      <c r="V16" s="12"/>
      <c r="W16" s="13"/>
      <c r="X16" s="12"/>
      <c r="Y16" s="1">
        <v>0</v>
      </c>
      <c r="AA16" s="16">
        <f t="shared" si="8"/>
        <v>1</v>
      </c>
      <c r="AB16" s="1">
        <f t="shared" si="12"/>
        <v>118710</v>
      </c>
      <c r="AC16" s="1" t="s">
        <v>323</v>
      </c>
      <c r="AD16" s="1" t="s">
        <v>324</v>
      </c>
      <c r="AE16" s="1" t="s">
        <v>325</v>
      </c>
    </row>
    <row r="17" spans="1:31" ht="63.75" x14ac:dyDescent="0.25">
      <c r="A17" s="47">
        <v>13</v>
      </c>
      <c r="B17" s="37" t="s">
        <v>28</v>
      </c>
      <c r="C17" s="37"/>
      <c r="D17" s="1" t="s">
        <v>4</v>
      </c>
      <c r="E17" s="15">
        <f t="shared" si="11"/>
        <v>1</v>
      </c>
      <c r="F17" s="3">
        <f t="shared" si="13"/>
        <v>101940</v>
      </c>
      <c r="G17" s="10">
        <f t="shared" si="5"/>
        <v>101940</v>
      </c>
      <c r="H17" s="11">
        <v>2</v>
      </c>
      <c r="I17" s="3">
        <v>106521</v>
      </c>
      <c r="J17" s="1">
        <f t="shared" si="0"/>
        <v>213042</v>
      </c>
      <c r="K17" s="1">
        <v>1</v>
      </c>
      <c r="L17" s="1">
        <v>106520</v>
      </c>
      <c r="M17" s="2">
        <f t="shared" si="1"/>
        <v>106520</v>
      </c>
      <c r="N17" s="1">
        <f t="shared" si="2"/>
        <v>1</v>
      </c>
      <c r="O17" s="2">
        <f t="shared" si="3"/>
        <v>106522</v>
      </c>
      <c r="P17" s="1">
        <v>1</v>
      </c>
      <c r="Q17" s="1">
        <f t="shared" si="4"/>
        <v>106521</v>
      </c>
      <c r="R17" s="1"/>
      <c r="S17" s="1"/>
      <c r="T17" s="1">
        <v>101940</v>
      </c>
      <c r="U17" s="12"/>
      <c r="V17" s="12"/>
      <c r="W17" s="13"/>
      <c r="X17" s="12"/>
      <c r="Y17" s="1">
        <v>0</v>
      </c>
      <c r="AA17" s="16">
        <f t="shared" si="8"/>
        <v>1</v>
      </c>
      <c r="AB17" s="1">
        <f t="shared" si="12"/>
        <v>101940</v>
      </c>
      <c r="AC17" s="1" t="s">
        <v>323</v>
      </c>
      <c r="AD17" s="1" t="s">
        <v>324</v>
      </c>
      <c r="AE17" s="1" t="s">
        <v>325</v>
      </c>
    </row>
    <row r="18" spans="1:31" ht="63.75" x14ac:dyDescent="0.25">
      <c r="A18" s="47">
        <v>14</v>
      </c>
      <c r="B18" s="37" t="s">
        <v>29</v>
      </c>
      <c r="C18" s="37"/>
      <c r="D18" s="1" t="s">
        <v>4</v>
      </c>
      <c r="E18" s="15">
        <f t="shared" si="11"/>
        <v>1</v>
      </c>
      <c r="F18" s="3">
        <f t="shared" si="13"/>
        <v>97652</v>
      </c>
      <c r="G18" s="10">
        <f t="shared" si="5"/>
        <v>97652</v>
      </c>
      <c r="H18" s="11">
        <v>1</v>
      </c>
      <c r="I18" s="3">
        <v>114795</v>
      </c>
      <c r="J18" s="1">
        <f t="shared" si="0"/>
        <v>114795</v>
      </c>
      <c r="K18" s="1"/>
      <c r="L18" s="1"/>
      <c r="M18" s="2">
        <f t="shared" si="1"/>
        <v>0</v>
      </c>
      <c r="N18" s="1">
        <f t="shared" si="2"/>
        <v>1</v>
      </c>
      <c r="O18" s="2">
        <f t="shared" si="3"/>
        <v>114795</v>
      </c>
      <c r="P18" s="1">
        <v>1</v>
      </c>
      <c r="Q18" s="1">
        <f t="shared" si="4"/>
        <v>114795</v>
      </c>
      <c r="R18" s="1"/>
      <c r="S18" s="1"/>
      <c r="T18" s="1">
        <v>97652</v>
      </c>
      <c r="U18" s="12"/>
      <c r="V18" s="12"/>
      <c r="W18" s="13"/>
      <c r="X18" s="12"/>
      <c r="Y18" s="1">
        <v>0</v>
      </c>
      <c r="AA18" s="16">
        <f t="shared" si="8"/>
        <v>1</v>
      </c>
      <c r="AB18" s="1">
        <f t="shared" si="12"/>
        <v>97652</v>
      </c>
      <c r="AC18" s="1" t="s">
        <v>323</v>
      </c>
      <c r="AD18" s="1" t="s">
        <v>324</v>
      </c>
      <c r="AE18" s="1" t="s">
        <v>325</v>
      </c>
    </row>
    <row r="19" spans="1:31" ht="63.75" x14ac:dyDescent="0.25">
      <c r="A19" s="47">
        <v>15</v>
      </c>
      <c r="B19" s="37" t="s">
        <v>30</v>
      </c>
      <c r="C19" s="37"/>
      <c r="D19" s="1" t="s">
        <v>4</v>
      </c>
      <c r="E19" s="15">
        <f t="shared" si="11"/>
        <v>1</v>
      </c>
      <c r="F19" s="3">
        <f t="shared" ref="F19:F24" si="14">T19</f>
        <v>58124</v>
      </c>
      <c r="G19" s="10">
        <f t="shared" si="5"/>
        <v>58124</v>
      </c>
      <c r="H19" s="11">
        <v>1</v>
      </c>
      <c r="I19" s="3">
        <v>140132</v>
      </c>
      <c r="J19" s="1">
        <f t="shared" si="0"/>
        <v>140132</v>
      </c>
      <c r="K19" s="1"/>
      <c r="L19" s="1"/>
      <c r="M19" s="2">
        <f t="shared" si="1"/>
        <v>0</v>
      </c>
      <c r="N19" s="1">
        <f t="shared" si="2"/>
        <v>1</v>
      </c>
      <c r="O19" s="2">
        <f t="shared" si="3"/>
        <v>140132</v>
      </c>
      <c r="P19" s="1">
        <v>1</v>
      </c>
      <c r="Q19" s="1">
        <f t="shared" si="4"/>
        <v>140132</v>
      </c>
      <c r="R19" s="1"/>
      <c r="S19" s="1"/>
      <c r="T19" s="1">
        <v>58124</v>
      </c>
      <c r="U19" s="12"/>
      <c r="V19" s="12"/>
      <c r="W19" s="13"/>
      <c r="X19" s="12"/>
      <c r="Y19" s="1">
        <v>0</v>
      </c>
      <c r="AA19" s="16">
        <f t="shared" si="8"/>
        <v>1</v>
      </c>
      <c r="AB19" s="1">
        <f t="shared" si="12"/>
        <v>58124</v>
      </c>
      <c r="AC19" s="1" t="s">
        <v>323</v>
      </c>
      <c r="AD19" s="1" t="s">
        <v>324</v>
      </c>
      <c r="AE19" s="1" t="s">
        <v>325</v>
      </c>
    </row>
    <row r="20" spans="1:31" ht="346.5" x14ac:dyDescent="0.25">
      <c r="A20" s="47">
        <v>16</v>
      </c>
      <c r="B20" s="37" t="s">
        <v>31</v>
      </c>
      <c r="C20" s="37" t="s">
        <v>32</v>
      </c>
      <c r="D20" s="1" t="s">
        <v>4</v>
      </c>
      <c r="E20" s="15">
        <f t="shared" si="11"/>
        <v>1</v>
      </c>
      <c r="F20" s="3">
        <f t="shared" si="14"/>
        <v>96772</v>
      </c>
      <c r="G20" s="10">
        <f t="shared" si="5"/>
        <v>96772</v>
      </c>
      <c r="H20" s="11">
        <v>1</v>
      </c>
      <c r="I20" s="3">
        <v>113760</v>
      </c>
      <c r="J20" s="1">
        <f t="shared" si="0"/>
        <v>113760</v>
      </c>
      <c r="K20" s="1"/>
      <c r="L20" s="1"/>
      <c r="M20" s="2">
        <f t="shared" si="1"/>
        <v>0</v>
      </c>
      <c r="N20" s="1">
        <f t="shared" si="2"/>
        <v>1</v>
      </c>
      <c r="O20" s="2">
        <f t="shared" si="3"/>
        <v>113760</v>
      </c>
      <c r="P20" s="1">
        <v>1</v>
      </c>
      <c r="Q20" s="1">
        <f t="shared" si="4"/>
        <v>113760</v>
      </c>
      <c r="R20" s="1"/>
      <c r="S20" s="1"/>
      <c r="T20" s="1">
        <v>96772</v>
      </c>
      <c r="U20" s="12"/>
      <c r="V20" s="12"/>
      <c r="W20" s="13"/>
      <c r="X20" s="12"/>
      <c r="Y20" s="1">
        <v>0</v>
      </c>
      <c r="AA20" s="16">
        <f t="shared" si="8"/>
        <v>1</v>
      </c>
      <c r="AB20" s="1">
        <f t="shared" si="12"/>
        <v>96772</v>
      </c>
      <c r="AC20" s="1" t="s">
        <v>323</v>
      </c>
      <c r="AD20" s="1" t="s">
        <v>324</v>
      </c>
      <c r="AE20" s="1" t="s">
        <v>325</v>
      </c>
    </row>
    <row r="21" spans="1:31" ht="63.75" x14ac:dyDescent="0.25">
      <c r="A21" s="47">
        <v>17</v>
      </c>
      <c r="B21" s="37" t="s">
        <v>33</v>
      </c>
      <c r="C21" s="37"/>
      <c r="D21" s="3" t="s">
        <v>34</v>
      </c>
      <c r="E21" s="15">
        <f t="shared" si="11"/>
        <v>1</v>
      </c>
      <c r="F21" s="3">
        <f t="shared" si="14"/>
        <v>94174</v>
      </c>
      <c r="G21" s="10">
        <f t="shared" si="5"/>
        <v>94174</v>
      </c>
      <c r="H21" s="11">
        <v>1</v>
      </c>
      <c r="I21" s="3">
        <v>104194</v>
      </c>
      <c r="J21" s="1">
        <f t="shared" si="0"/>
        <v>104194</v>
      </c>
      <c r="K21" s="1"/>
      <c r="L21" s="1"/>
      <c r="M21" s="2">
        <f t="shared" si="1"/>
        <v>0</v>
      </c>
      <c r="N21" s="1">
        <f t="shared" si="2"/>
        <v>1</v>
      </c>
      <c r="O21" s="2">
        <f t="shared" si="3"/>
        <v>104194</v>
      </c>
      <c r="P21" s="1">
        <v>1</v>
      </c>
      <c r="Q21" s="1">
        <f t="shared" si="4"/>
        <v>104194</v>
      </c>
      <c r="R21" s="1"/>
      <c r="S21" s="1"/>
      <c r="T21" s="1">
        <v>94174</v>
      </c>
      <c r="U21" s="12"/>
      <c r="V21" s="12"/>
      <c r="W21" s="13"/>
      <c r="X21" s="12"/>
      <c r="Y21" s="1">
        <v>0</v>
      </c>
      <c r="AA21" s="16">
        <f t="shared" si="8"/>
        <v>1</v>
      </c>
      <c r="AB21" s="1">
        <f t="shared" si="12"/>
        <v>94174</v>
      </c>
      <c r="AC21" s="1" t="s">
        <v>323</v>
      </c>
      <c r="AD21" s="1" t="s">
        <v>324</v>
      </c>
      <c r="AE21" s="1" t="s">
        <v>325</v>
      </c>
    </row>
    <row r="22" spans="1:31" ht="157.5" x14ac:dyDescent="0.25">
      <c r="A22" s="47">
        <v>18</v>
      </c>
      <c r="B22" s="37" t="s">
        <v>35</v>
      </c>
      <c r="C22" s="37" t="s">
        <v>36</v>
      </c>
      <c r="D22" s="3" t="s">
        <v>34</v>
      </c>
      <c r="E22" s="15">
        <f t="shared" si="11"/>
        <v>1</v>
      </c>
      <c r="F22" s="3">
        <f t="shared" si="14"/>
        <v>86930</v>
      </c>
      <c r="G22" s="10">
        <f t="shared" si="5"/>
        <v>86930</v>
      </c>
      <c r="H22" s="11">
        <v>2</v>
      </c>
      <c r="I22" s="3">
        <v>96180</v>
      </c>
      <c r="J22" s="1">
        <f t="shared" si="0"/>
        <v>192360</v>
      </c>
      <c r="K22" s="1"/>
      <c r="L22" s="1"/>
      <c r="M22" s="2">
        <f t="shared" si="1"/>
        <v>0</v>
      </c>
      <c r="N22" s="1">
        <f t="shared" si="2"/>
        <v>2</v>
      </c>
      <c r="O22" s="2">
        <f t="shared" si="3"/>
        <v>192360</v>
      </c>
      <c r="P22" s="1">
        <v>1</v>
      </c>
      <c r="Q22" s="1">
        <f t="shared" si="4"/>
        <v>96180</v>
      </c>
      <c r="R22" s="1"/>
      <c r="S22" s="1"/>
      <c r="T22" s="1">
        <v>86930</v>
      </c>
      <c r="U22" s="12"/>
      <c r="V22" s="12"/>
      <c r="W22" s="13"/>
      <c r="X22" s="12"/>
      <c r="Y22" s="1">
        <v>0</v>
      </c>
      <c r="AA22" s="16">
        <f t="shared" si="8"/>
        <v>1</v>
      </c>
      <c r="AB22" s="1">
        <f t="shared" si="12"/>
        <v>86930</v>
      </c>
      <c r="AC22" s="1" t="s">
        <v>323</v>
      </c>
      <c r="AD22" s="1" t="s">
        <v>324</v>
      </c>
      <c r="AE22" s="1" t="s">
        <v>325</v>
      </c>
    </row>
    <row r="23" spans="1:31" ht="63.75" x14ac:dyDescent="0.25">
      <c r="A23" s="47">
        <v>19</v>
      </c>
      <c r="B23" s="37" t="s">
        <v>37</v>
      </c>
      <c r="C23" s="37"/>
      <c r="D23" s="3" t="s">
        <v>34</v>
      </c>
      <c r="E23" s="15">
        <f t="shared" si="11"/>
        <v>1</v>
      </c>
      <c r="F23" s="3">
        <f t="shared" si="14"/>
        <v>95968</v>
      </c>
      <c r="G23" s="10">
        <f t="shared" si="5"/>
        <v>95968</v>
      </c>
      <c r="H23" s="11">
        <v>2</v>
      </c>
      <c r="I23" s="3">
        <v>237862</v>
      </c>
      <c r="J23" s="1">
        <f t="shared" si="0"/>
        <v>475724</v>
      </c>
      <c r="K23" s="1">
        <v>1</v>
      </c>
      <c r="L23" s="1">
        <v>122232</v>
      </c>
      <c r="M23" s="2">
        <f t="shared" si="1"/>
        <v>122232</v>
      </c>
      <c r="N23" s="1">
        <f t="shared" si="2"/>
        <v>1</v>
      </c>
      <c r="O23" s="2">
        <f t="shared" si="3"/>
        <v>353492</v>
      </c>
      <c r="P23" s="1">
        <v>1</v>
      </c>
      <c r="Q23" s="1">
        <f t="shared" si="4"/>
        <v>237862</v>
      </c>
      <c r="R23" s="1"/>
      <c r="S23" s="1"/>
      <c r="T23" s="1">
        <v>95968</v>
      </c>
      <c r="U23" s="12"/>
      <c r="V23" s="12"/>
      <c r="W23" s="13"/>
      <c r="X23" s="12"/>
      <c r="Y23" s="1">
        <v>0</v>
      </c>
      <c r="AA23" s="16">
        <f t="shared" si="8"/>
        <v>1</v>
      </c>
      <c r="AB23" s="1">
        <f t="shared" si="12"/>
        <v>95968</v>
      </c>
      <c r="AC23" s="1" t="s">
        <v>323</v>
      </c>
      <c r="AD23" s="1" t="s">
        <v>324</v>
      </c>
      <c r="AE23" s="1" t="s">
        <v>325</v>
      </c>
    </row>
    <row r="24" spans="1:31" ht="330.75" x14ac:dyDescent="0.25">
      <c r="A24" s="47">
        <v>20</v>
      </c>
      <c r="B24" s="37" t="s">
        <v>328</v>
      </c>
      <c r="C24" s="37" t="s">
        <v>38</v>
      </c>
      <c r="D24" s="3" t="s">
        <v>34</v>
      </c>
      <c r="E24" s="15">
        <f t="shared" si="11"/>
        <v>0.3</v>
      </c>
      <c r="F24" s="3">
        <f t="shared" si="14"/>
        <v>157035</v>
      </c>
      <c r="G24" s="10">
        <f t="shared" si="5"/>
        <v>47110.5</v>
      </c>
      <c r="H24" s="11">
        <v>1</v>
      </c>
      <c r="I24" s="3">
        <v>173743</v>
      </c>
      <c r="J24" s="1">
        <f t="shared" si="0"/>
        <v>173743</v>
      </c>
      <c r="K24" s="1"/>
      <c r="L24" s="1"/>
      <c r="M24" s="2">
        <f t="shared" si="1"/>
        <v>0</v>
      </c>
      <c r="N24" s="1">
        <f t="shared" si="2"/>
        <v>1</v>
      </c>
      <c r="O24" s="2">
        <f t="shared" si="3"/>
        <v>173743</v>
      </c>
      <c r="P24" s="1">
        <f t="shared" ref="P24:P48" si="15">N24*30%</f>
        <v>0.3</v>
      </c>
      <c r="Q24" s="1">
        <f t="shared" si="4"/>
        <v>52122.9</v>
      </c>
      <c r="R24" s="1"/>
      <c r="S24" s="1"/>
      <c r="T24" s="1">
        <v>157035</v>
      </c>
      <c r="U24" s="12"/>
      <c r="V24" s="12"/>
      <c r="W24" s="13"/>
      <c r="X24" s="12"/>
      <c r="Y24" s="1">
        <v>0</v>
      </c>
      <c r="AA24" s="16">
        <f t="shared" si="8"/>
        <v>0.3</v>
      </c>
      <c r="AB24" s="1">
        <f t="shared" si="12"/>
        <v>47110.5</v>
      </c>
      <c r="AC24" s="1" t="s">
        <v>323</v>
      </c>
      <c r="AD24" s="1" t="s">
        <v>324</v>
      </c>
      <c r="AE24" s="1" t="s">
        <v>325</v>
      </c>
    </row>
    <row r="25" spans="1:31" s="51" customFormat="1" x14ac:dyDescent="0.25">
      <c r="A25" s="95" t="s">
        <v>39</v>
      </c>
      <c r="B25" s="95"/>
      <c r="C25" s="95"/>
      <c r="D25" s="53"/>
      <c r="E25" s="50"/>
      <c r="F25" s="54"/>
      <c r="G25" s="89"/>
      <c r="H25" s="55"/>
      <c r="I25" s="3"/>
      <c r="J25" s="1">
        <f t="shared" si="0"/>
        <v>0</v>
      </c>
      <c r="K25" s="1"/>
      <c r="L25" s="1"/>
      <c r="M25" s="2">
        <f t="shared" si="1"/>
        <v>0</v>
      </c>
      <c r="N25" s="1">
        <f t="shared" si="2"/>
        <v>0</v>
      </c>
      <c r="O25" s="2">
        <f t="shared" si="3"/>
        <v>0</v>
      </c>
      <c r="P25" s="1"/>
      <c r="Q25" s="1"/>
      <c r="R25" s="1"/>
      <c r="S25" s="1"/>
      <c r="T25" s="1"/>
      <c r="U25" s="12"/>
      <c r="V25" s="12"/>
      <c r="W25" s="13"/>
      <c r="X25" s="12"/>
      <c r="Y25" s="1">
        <v>0</v>
      </c>
      <c r="Z25" s="1"/>
      <c r="AA25" s="16">
        <f t="shared" si="8"/>
        <v>0</v>
      </c>
      <c r="AB25" s="1"/>
      <c r="AC25" s="49"/>
      <c r="AD25" s="49"/>
      <c r="AE25" s="49"/>
    </row>
    <row r="26" spans="1:31" ht="63.75" x14ac:dyDescent="0.25">
      <c r="A26" s="47">
        <v>21</v>
      </c>
      <c r="B26" s="37" t="s">
        <v>40</v>
      </c>
      <c r="C26" s="37"/>
      <c r="D26" s="3" t="s">
        <v>34</v>
      </c>
      <c r="E26" s="15">
        <f>AA26</f>
        <v>1</v>
      </c>
      <c r="F26" s="3">
        <f>T26</f>
        <v>72487</v>
      </c>
      <c r="G26" s="10">
        <f t="shared" si="5"/>
        <v>72487</v>
      </c>
      <c r="H26" s="11">
        <v>1</v>
      </c>
      <c r="I26" s="3">
        <v>77564</v>
      </c>
      <c r="J26" s="1">
        <f t="shared" si="0"/>
        <v>77564</v>
      </c>
      <c r="K26" s="1"/>
      <c r="L26" s="1"/>
      <c r="M26" s="2">
        <f t="shared" si="1"/>
        <v>0</v>
      </c>
      <c r="N26" s="1">
        <f t="shared" si="2"/>
        <v>1</v>
      </c>
      <c r="O26" s="2">
        <f t="shared" si="3"/>
        <v>77564</v>
      </c>
      <c r="P26" s="1">
        <v>1</v>
      </c>
      <c r="Q26" s="1">
        <f t="shared" si="4"/>
        <v>77564</v>
      </c>
      <c r="R26" s="1"/>
      <c r="S26" s="1"/>
      <c r="T26" s="1">
        <v>72487</v>
      </c>
      <c r="U26" s="12"/>
      <c r="V26" s="12"/>
      <c r="W26" s="13"/>
      <c r="X26" s="12"/>
      <c r="Y26" s="1">
        <v>0</v>
      </c>
      <c r="AA26" s="16">
        <f t="shared" si="8"/>
        <v>1</v>
      </c>
      <c r="AB26" s="1">
        <f>T26*AA26</f>
        <v>72487</v>
      </c>
      <c r="AC26" s="1" t="s">
        <v>323</v>
      </c>
      <c r="AD26" s="1" t="s">
        <v>324</v>
      </c>
      <c r="AE26" s="1" t="s">
        <v>325</v>
      </c>
    </row>
    <row r="27" spans="1:31" ht="63.75" x14ac:dyDescent="0.25">
      <c r="A27" s="47">
        <v>22</v>
      </c>
      <c r="B27" s="38" t="s">
        <v>41</v>
      </c>
      <c r="C27" s="37"/>
      <c r="D27" s="3" t="s">
        <v>34</v>
      </c>
      <c r="E27" s="15">
        <f>AA27</f>
        <v>1</v>
      </c>
      <c r="F27" s="3"/>
      <c r="G27" s="10">
        <f t="shared" si="5"/>
        <v>0</v>
      </c>
      <c r="H27" s="11">
        <v>1</v>
      </c>
      <c r="I27" s="3">
        <v>32682</v>
      </c>
      <c r="J27" s="1">
        <f t="shared" si="0"/>
        <v>32682</v>
      </c>
      <c r="K27" s="1"/>
      <c r="L27" s="1"/>
      <c r="M27" s="2">
        <f t="shared" si="1"/>
        <v>0</v>
      </c>
      <c r="N27" s="1">
        <f t="shared" si="2"/>
        <v>1</v>
      </c>
      <c r="O27" s="2">
        <f t="shared" si="3"/>
        <v>32682</v>
      </c>
      <c r="P27" s="1">
        <v>1</v>
      </c>
      <c r="Q27" s="1">
        <f t="shared" si="4"/>
        <v>32682</v>
      </c>
      <c r="R27" s="1"/>
      <c r="S27" s="1"/>
      <c r="T27" s="1">
        <v>46508</v>
      </c>
      <c r="U27" s="12"/>
      <c r="V27" s="12"/>
      <c r="W27" s="13"/>
      <c r="X27" s="12"/>
      <c r="Y27" s="1">
        <v>0</v>
      </c>
      <c r="AA27" s="16">
        <f t="shared" si="8"/>
        <v>1</v>
      </c>
      <c r="AB27" s="1">
        <f>T27*AA27</f>
        <v>46508</v>
      </c>
      <c r="AC27" s="1" t="s">
        <v>323</v>
      </c>
      <c r="AD27" s="1" t="s">
        <v>324</v>
      </c>
      <c r="AE27" s="1" t="s">
        <v>325</v>
      </c>
    </row>
    <row r="28" spans="1:31" ht="110.25" x14ac:dyDescent="0.25">
      <c r="A28" s="47">
        <v>23</v>
      </c>
      <c r="B28" s="37" t="s">
        <v>42</v>
      </c>
      <c r="C28" s="37" t="s">
        <v>43</v>
      </c>
      <c r="D28" s="3" t="s">
        <v>34</v>
      </c>
      <c r="E28" s="15">
        <f>AA28</f>
        <v>1</v>
      </c>
      <c r="F28" s="3">
        <f t="shared" ref="F28:F29" si="16">T28</f>
        <v>32079</v>
      </c>
      <c r="G28" s="10">
        <f t="shared" si="5"/>
        <v>32079</v>
      </c>
      <c r="H28" s="11">
        <v>1</v>
      </c>
      <c r="I28" s="3">
        <v>32079</v>
      </c>
      <c r="J28" s="1">
        <f t="shared" si="0"/>
        <v>32079</v>
      </c>
      <c r="K28" s="1"/>
      <c r="L28" s="1"/>
      <c r="M28" s="2">
        <f t="shared" si="1"/>
        <v>0</v>
      </c>
      <c r="N28" s="1">
        <f t="shared" si="2"/>
        <v>1</v>
      </c>
      <c r="O28" s="2">
        <f t="shared" si="3"/>
        <v>32079</v>
      </c>
      <c r="P28" s="1">
        <v>1</v>
      </c>
      <c r="Q28" s="1">
        <f t="shared" si="4"/>
        <v>32079</v>
      </c>
      <c r="R28" s="1"/>
      <c r="S28" s="1"/>
      <c r="T28" s="1">
        <v>32079</v>
      </c>
      <c r="U28" s="12"/>
      <c r="V28" s="12"/>
      <c r="W28" s="13"/>
      <c r="X28" s="12"/>
      <c r="Y28" s="1">
        <v>0</v>
      </c>
      <c r="AA28" s="16">
        <f t="shared" si="8"/>
        <v>1</v>
      </c>
      <c r="AB28" s="1">
        <v>32406</v>
      </c>
      <c r="AC28" s="1" t="s">
        <v>323</v>
      </c>
      <c r="AD28" s="1" t="s">
        <v>324</v>
      </c>
      <c r="AE28" s="1" t="s">
        <v>325</v>
      </c>
    </row>
    <row r="29" spans="1:31" ht="63.75" x14ac:dyDescent="0.25">
      <c r="A29" s="47">
        <v>24</v>
      </c>
      <c r="B29" s="37" t="s">
        <v>44</v>
      </c>
      <c r="C29" s="37"/>
      <c r="D29" s="3" t="s">
        <v>34</v>
      </c>
      <c r="E29" s="15">
        <f>AA29</f>
        <v>1</v>
      </c>
      <c r="F29" s="3">
        <f t="shared" si="16"/>
        <v>49045</v>
      </c>
      <c r="G29" s="10">
        <f t="shared" si="5"/>
        <v>49045</v>
      </c>
      <c r="H29" s="11">
        <v>2</v>
      </c>
      <c r="I29" s="3">
        <v>86616</v>
      </c>
      <c r="J29" s="1">
        <f t="shared" si="0"/>
        <v>173232</v>
      </c>
      <c r="K29" s="1">
        <v>1</v>
      </c>
      <c r="L29" s="1">
        <v>54120</v>
      </c>
      <c r="M29" s="2">
        <f t="shared" si="1"/>
        <v>54120</v>
      </c>
      <c r="N29" s="1">
        <f t="shared" si="2"/>
        <v>1</v>
      </c>
      <c r="O29" s="2">
        <f t="shared" si="3"/>
        <v>119112</v>
      </c>
      <c r="P29" s="1">
        <v>1</v>
      </c>
      <c r="Q29" s="1">
        <f t="shared" si="4"/>
        <v>86616</v>
      </c>
      <c r="R29" s="1"/>
      <c r="S29" s="1"/>
      <c r="T29" s="1">
        <v>49045</v>
      </c>
      <c r="U29" s="12"/>
      <c r="V29" s="12"/>
      <c r="W29" s="13"/>
      <c r="X29" s="12"/>
      <c r="Y29" s="1">
        <v>0</v>
      </c>
      <c r="AA29" s="16">
        <f t="shared" si="8"/>
        <v>1</v>
      </c>
      <c r="AB29" s="1">
        <f>AA29*T29</f>
        <v>49045</v>
      </c>
      <c r="AC29" s="1" t="s">
        <v>323</v>
      </c>
      <c r="AD29" s="1" t="s">
        <v>324</v>
      </c>
      <c r="AE29" s="1" t="s">
        <v>325</v>
      </c>
    </row>
    <row r="30" spans="1:31" s="51" customFormat="1" x14ac:dyDescent="0.25">
      <c r="A30" s="95" t="s">
        <v>45</v>
      </c>
      <c r="B30" s="95"/>
      <c r="C30" s="95"/>
      <c r="D30" s="49"/>
      <c r="E30" s="50"/>
      <c r="F30" s="54"/>
      <c r="G30" s="89">
        <f t="shared" si="5"/>
        <v>0</v>
      </c>
      <c r="H30" s="55"/>
      <c r="I30" s="56"/>
      <c r="J30" s="1">
        <f t="shared" si="0"/>
        <v>0</v>
      </c>
      <c r="K30" s="1"/>
      <c r="L30" s="1"/>
      <c r="M30" s="2">
        <f t="shared" si="1"/>
        <v>0</v>
      </c>
      <c r="N30" s="1">
        <f t="shared" si="2"/>
        <v>0</v>
      </c>
      <c r="O30" s="2">
        <f t="shared" si="3"/>
        <v>0</v>
      </c>
      <c r="P30" s="1"/>
      <c r="Q30" s="1"/>
      <c r="R30" s="1"/>
      <c r="S30" s="1"/>
      <c r="T30" s="1"/>
      <c r="U30" s="12"/>
      <c r="V30" s="12"/>
      <c r="W30" s="13"/>
      <c r="X30" s="12"/>
      <c r="Y30" s="1"/>
      <c r="Z30" s="1"/>
      <c r="AA30" s="16">
        <f t="shared" ref="AA30:AA54" si="17">P30-Y30</f>
        <v>0</v>
      </c>
      <c r="AB30" s="1">
        <f>AA30*T30</f>
        <v>0</v>
      </c>
      <c r="AC30" s="49"/>
      <c r="AD30" s="49"/>
      <c r="AE30" s="49"/>
    </row>
    <row r="31" spans="1:31" ht="63.75" x14ac:dyDescent="0.25">
      <c r="A31" s="47">
        <v>25</v>
      </c>
      <c r="B31" s="37" t="s">
        <v>46</v>
      </c>
      <c r="C31" s="37"/>
      <c r="D31" s="3" t="s">
        <v>34</v>
      </c>
      <c r="E31" s="15">
        <f>AA31</f>
        <v>1</v>
      </c>
      <c r="F31" s="3">
        <f>T31</f>
        <v>88008</v>
      </c>
      <c r="G31" s="10">
        <f t="shared" si="5"/>
        <v>88008</v>
      </c>
      <c r="H31" s="11">
        <v>1</v>
      </c>
      <c r="I31" s="3">
        <v>91962</v>
      </c>
      <c r="J31" s="1">
        <f t="shared" si="0"/>
        <v>91962</v>
      </c>
      <c r="K31" s="1"/>
      <c r="L31" s="1"/>
      <c r="M31" s="2">
        <f t="shared" si="1"/>
        <v>0</v>
      </c>
      <c r="N31" s="1">
        <f t="shared" si="2"/>
        <v>1</v>
      </c>
      <c r="O31" s="2">
        <f t="shared" si="3"/>
        <v>91962</v>
      </c>
      <c r="P31" s="1">
        <v>1</v>
      </c>
      <c r="Q31" s="1">
        <f t="shared" si="4"/>
        <v>91962</v>
      </c>
      <c r="R31" s="1"/>
      <c r="S31" s="1"/>
      <c r="T31" s="1">
        <v>88008</v>
      </c>
      <c r="U31" s="12"/>
      <c r="V31" s="12"/>
      <c r="W31" s="13"/>
      <c r="X31" s="12"/>
      <c r="Y31" s="1">
        <v>0</v>
      </c>
      <c r="AA31" s="16">
        <f t="shared" si="17"/>
        <v>1</v>
      </c>
      <c r="AB31" s="1">
        <f>AA31*T31</f>
        <v>88008</v>
      </c>
      <c r="AC31" s="1" t="s">
        <v>323</v>
      </c>
      <c r="AD31" s="1" t="s">
        <v>324</v>
      </c>
      <c r="AE31" s="1" t="s">
        <v>325</v>
      </c>
    </row>
    <row r="32" spans="1:31" s="51" customFormat="1" x14ac:dyDescent="0.25">
      <c r="A32" s="95" t="s">
        <v>47</v>
      </c>
      <c r="B32" s="95"/>
      <c r="C32" s="95"/>
      <c r="D32" s="53"/>
      <c r="E32" s="50"/>
      <c r="F32" s="54"/>
      <c r="G32" s="89">
        <f t="shared" si="5"/>
        <v>0</v>
      </c>
      <c r="H32" s="55"/>
      <c r="I32" s="3"/>
      <c r="J32" s="1"/>
      <c r="K32" s="1"/>
      <c r="L32" s="1"/>
      <c r="M32" s="2"/>
      <c r="N32" s="1"/>
      <c r="O32" s="2"/>
      <c r="P32" s="1"/>
      <c r="Q32" s="1"/>
      <c r="R32" s="1"/>
      <c r="S32" s="1"/>
      <c r="T32" s="1"/>
      <c r="U32" s="12"/>
      <c r="V32" s="12"/>
      <c r="W32" s="13"/>
      <c r="X32" s="12"/>
      <c r="Y32" s="1"/>
      <c r="Z32" s="1"/>
      <c r="AA32" s="16"/>
      <c r="AB32" s="1"/>
      <c r="AC32" s="49"/>
      <c r="AD32" s="49"/>
      <c r="AE32" s="49"/>
    </row>
    <row r="33" spans="1:31" ht="63.75" x14ac:dyDescent="0.25">
      <c r="A33" s="47">
        <v>26</v>
      </c>
      <c r="B33" s="37" t="s">
        <v>48</v>
      </c>
      <c r="C33" s="37" t="s">
        <v>49</v>
      </c>
      <c r="D33" s="3" t="s">
        <v>34</v>
      </c>
      <c r="E33" s="15">
        <f>AA33</f>
        <v>1</v>
      </c>
      <c r="F33" s="3">
        <f>T33</f>
        <v>107496</v>
      </c>
      <c r="G33" s="10">
        <f t="shared" si="5"/>
        <v>107496</v>
      </c>
      <c r="H33" s="11">
        <v>5</v>
      </c>
      <c r="I33" s="3">
        <v>167670</v>
      </c>
      <c r="J33" s="1">
        <f t="shared" si="0"/>
        <v>838350</v>
      </c>
      <c r="K33" s="1"/>
      <c r="L33" s="1"/>
      <c r="M33" s="2">
        <f t="shared" si="1"/>
        <v>0</v>
      </c>
      <c r="N33" s="1">
        <f t="shared" si="2"/>
        <v>5</v>
      </c>
      <c r="O33" s="2">
        <f t="shared" si="3"/>
        <v>838350</v>
      </c>
      <c r="P33" s="1">
        <v>1</v>
      </c>
      <c r="Q33" s="1">
        <f t="shared" si="4"/>
        <v>167670</v>
      </c>
      <c r="R33" s="1"/>
      <c r="S33" s="1"/>
      <c r="T33" s="1">
        <v>107496</v>
      </c>
      <c r="U33" s="12"/>
      <c r="V33" s="12"/>
      <c r="W33" s="13"/>
      <c r="X33" s="12"/>
      <c r="Y33" s="1">
        <v>0</v>
      </c>
      <c r="AA33" s="16">
        <f t="shared" si="17"/>
        <v>1</v>
      </c>
      <c r="AB33" s="1">
        <f t="shared" ref="AB33:AB36" si="18">AA33*T33</f>
        <v>107496</v>
      </c>
      <c r="AC33" s="1" t="s">
        <v>323</v>
      </c>
      <c r="AD33" s="1" t="s">
        <v>324</v>
      </c>
      <c r="AE33" s="1" t="s">
        <v>325</v>
      </c>
    </row>
    <row r="34" spans="1:31" ht="63.75" x14ac:dyDescent="0.25">
      <c r="A34" s="47">
        <v>27</v>
      </c>
      <c r="B34" s="37" t="s">
        <v>50</v>
      </c>
      <c r="C34" s="37" t="s">
        <v>51</v>
      </c>
      <c r="D34" s="3" t="s">
        <v>34</v>
      </c>
      <c r="E34" s="15">
        <f>AA34</f>
        <v>1</v>
      </c>
      <c r="F34" s="3">
        <f t="shared" ref="F34:F36" si="19">T34</f>
        <v>28653</v>
      </c>
      <c r="G34" s="10">
        <f t="shared" si="5"/>
        <v>28653</v>
      </c>
      <c r="H34" s="11">
        <v>5</v>
      </c>
      <c r="I34" s="3">
        <v>29941</v>
      </c>
      <c r="J34" s="1">
        <f t="shared" si="0"/>
        <v>149705</v>
      </c>
      <c r="K34" s="1">
        <v>1</v>
      </c>
      <c r="L34" s="1">
        <v>27665</v>
      </c>
      <c r="M34" s="2">
        <f t="shared" si="1"/>
        <v>27665</v>
      </c>
      <c r="N34" s="1">
        <f t="shared" si="2"/>
        <v>4</v>
      </c>
      <c r="O34" s="2">
        <f t="shared" si="3"/>
        <v>122040</v>
      </c>
      <c r="P34" s="1">
        <v>1</v>
      </c>
      <c r="Q34" s="1">
        <f t="shared" si="4"/>
        <v>29941</v>
      </c>
      <c r="R34" s="1"/>
      <c r="S34" s="1"/>
      <c r="T34" s="1">
        <v>28653</v>
      </c>
      <c r="U34" s="12"/>
      <c r="V34" s="12"/>
      <c r="W34" s="13"/>
      <c r="X34" s="12"/>
      <c r="Y34" s="1">
        <v>0</v>
      </c>
      <c r="AA34" s="16">
        <f t="shared" si="17"/>
        <v>1</v>
      </c>
      <c r="AB34" s="1">
        <f t="shared" si="18"/>
        <v>28653</v>
      </c>
      <c r="AC34" s="1" t="s">
        <v>323</v>
      </c>
      <c r="AD34" s="1" t="s">
        <v>324</v>
      </c>
      <c r="AE34" s="1" t="s">
        <v>325</v>
      </c>
    </row>
    <row r="35" spans="1:31" ht="63.75" x14ac:dyDescent="0.25">
      <c r="A35" s="47">
        <v>28</v>
      </c>
      <c r="B35" s="37" t="s">
        <v>52</v>
      </c>
      <c r="C35" s="37"/>
      <c r="D35" s="3" t="s">
        <v>34</v>
      </c>
      <c r="E35" s="15">
        <f>AA35</f>
        <v>1</v>
      </c>
      <c r="F35" s="3">
        <f t="shared" si="19"/>
        <v>32286</v>
      </c>
      <c r="G35" s="10">
        <f t="shared" si="5"/>
        <v>32286</v>
      </c>
      <c r="H35" s="11">
        <v>2</v>
      </c>
      <c r="I35" s="3">
        <v>37954</v>
      </c>
      <c r="J35" s="1">
        <f t="shared" si="0"/>
        <v>75908</v>
      </c>
      <c r="K35" s="1"/>
      <c r="L35" s="1"/>
      <c r="M35" s="2">
        <f t="shared" si="1"/>
        <v>0</v>
      </c>
      <c r="N35" s="1">
        <f t="shared" si="2"/>
        <v>2</v>
      </c>
      <c r="O35" s="2">
        <f t="shared" si="3"/>
        <v>75908</v>
      </c>
      <c r="P35" s="1">
        <v>1</v>
      </c>
      <c r="Q35" s="1">
        <f t="shared" si="4"/>
        <v>37954</v>
      </c>
      <c r="R35" s="1"/>
      <c r="S35" s="1"/>
      <c r="T35" s="1">
        <v>32286</v>
      </c>
      <c r="U35" s="12"/>
      <c r="V35" s="12"/>
      <c r="W35" s="13"/>
      <c r="X35" s="12"/>
      <c r="Y35" s="1">
        <v>0</v>
      </c>
      <c r="AA35" s="16">
        <f t="shared" si="17"/>
        <v>1</v>
      </c>
      <c r="AB35" s="1">
        <f t="shared" si="18"/>
        <v>32286</v>
      </c>
      <c r="AC35" s="1" t="s">
        <v>323</v>
      </c>
      <c r="AD35" s="1" t="s">
        <v>324</v>
      </c>
      <c r="AE35" s="1" t="s">
        <v>325</v>
      </c>
    </row>
    <row r="36" spans="1:31" ht="78.75" x14ac:dyDescent="0.25">
      <c r="A36" s="47">
        <v>29</v>
      </c>
      <c r="B36" s="37" t="s">
        <v>53</v>
      </c>
      <c r="C36" s="37" t="s">
        <v>54</v>
      </c>
      <c r="D36" s="3" t="s">
        <v>34</v>
      </c>
      <c r="E36" s="15">
        <f>AA36</f>
        <v>1</v>
      </c>
      <c r="F36" s="3">
        <f t="shared" si="19"/>
        <v>25223</v>
      </c>
      <c r="G36" s="10">
        <f t="shared" si="5"/>
        <v>25223</v>
      </c>
      <c r="H36" s="11">
        <v>5</v>
      </c>
      <c r="I36" s="3">
        <v>26357</v>
      </c>
      <c r="J36" s="1">
        <f t="shared" si="0"/>
        <v>131785</v>
      </c>
      <c r="K36" s="1"/>
      <c r="L36" s="1"/>
      <c r="M36" s="2">
        <f t="shared" si="1"/>
        <v>0</v>
      </c>
      <c r="N36" s="1">
        <f t="shared" si="2"/>
        <v>5</v>
      </c>
      <c r="O36" s="2">
        <f t="shared" si="3"/>
        <v>131785</v>
      </c>
      <c r="P36" s="1">
        <v>1</v>
      </c>
      <c r="Q36" s="1">
        <f t="shared" si="4"/>
        <v>26357</v>
      </c>
      <c r="R36" s="1"/>
      <c r="S36" s="1"/>
      <c r="T36" s="1">
        <v>25223</v>
      </c>
      <c r="U36" s="12"/>
      <c r="V36" s="12"/>
      <c r="W36" s="13"/>
      <c r="X36" s="12"/>
      <c r="Y36" s="1">
        <v>0</v>
      </c>
      <c r="AA36" s="16">
        <f t="shared" si="17"/>
        <v>1</v>
      </c>
      <c r="AB36" s="1">
        <f t="shared" si="18"/>
        <v>25223</v>
      </c>
      <c r="AC36" s="1" t="s">
        <v>323</v>
      </c>
      <c r="AD36" s="1" t="s">
        <v>324</v>
      </c>
      <c r="AE36" s="1" t="s">
        <v>325</v>
      </c>
    </row>
    <row r="37" spans="1:31" s="51" customFormat="1" x14ac:dyDescent="0.25">
      <c r="A37" s="95" t="s">
        <v>55</v>
      </c>
      <c r="B37" s="95"/>
      <c r="C37" s="95"/>
      <c r="D37" s="49"/>
      <c r="E37" s="50"/>
      <c r="F37" s="54"/>
      <c r="G37" s="89"/>
      <c r="H37" s="1"/>
      <c r="I37" s="1"/>
      <c r="J37" s="1">
        <f t="shared" si="0"/>
        <v>0</v>
      </c>
      <c r="K37" s="1"/>
      <c r="L37" s="1"/>
      <c r="M37" s="2">
        <f t="shared" si="1"/>
        <v>0</v>
      </c>
      <c r="N37" s="1">
        <f t="shared" si="2"/>
        <v>0</v>
      </c>
      <c r="O37" s="2">
        <f t="shared" si="3"/>
        <v>0</v>
      </c>
      <c r="P37" s="1"/>
      <c r="Q37" s="1"/>
      <c r="R37" s="1"/>
      <c r="S37" s="1"/>
      <c r="T37" s="1"/>
      <c r="U37" s="12"/>
      <c r="V37" s="12"/>
      <c r="W37" s="13"/>
      <c r="X37" s="12"/>
      <c r="Y37" s="1"/>
      <c r="Z37" s="1"/>
      <c r="AA37" s="16">
        <f t="shared" si="17"/>
        <v>0</v>
      </c>
      <c r="AB37" s="1"/>
      <c r="AC37" s="49"/>
      <c r="AD37" s="49"/>
      <c r="AE37" s="49"/>
    </row>
    <row r="38" spans="1:31" ht="141.75" x14ac:dyDescent="0.25">
      <c r="A38" s="47">
        <v>30</v>
      </c>
      <c r="B38" s="39" t="s">
        <v>56</v>
      </c>
      <c r="C38" s="39" t="s">
        <v>57</v>
      </c>
      <c r="D38" s="3" t="s">
        <v>34</v>
      </c>
      <c r="E38" s="15">
        <f t="shared" ref="E38:E45" si="20">AA38</f>
        <v>1</v>
      </c>
      <c r="F38" s="3">
        <f>T38</f>
        <v>514574</v>
      </c>
      <c r="G38" s="10">
        <f t="shared" si="5"/>
        <v>514574</v>
      </c>
      <c r="H38" s="11">
        <v>4</v>
      </c>
      <c r="I38" s="3">
        <v>537255</v>
      </c>
      <c r="J38" s="1">
        <f t="shared" si="0"/>
        <v>2149020</v>
      </c>
      <c r="K38" s="1">
        <v>1</v>
      </c>
      <c r="L38" s="1">
        <v>496830</v>
      </c>
      <c r="M38" s="2">
        <f t="shared" si="1"/>
        <v>496830</v>
      </c>
      <c r="N38" s="1">
        <f t="shared" si="2"/>
        <v>3</v>
      </c>
      <c r="O38" s="2">
        <f t="shared" si="3"/>
        <v>1652190</v>
      </c>
      <c r="P38" s="1">
        <v>1</v>
      </c>
      <c r="Q38" s="1">
        <f t="shared" si="4"/>
        <v>537255</v>
      </c>
      <c r="R38" s="1"/>
      <c r="S38" s="1"/>
      <c r="T38" s="1">
        <v>514574</v>
      </c>
      <c r="U38" s="12"/>
      <c r="V38" s="12"/>
      <c r="W38" s="13"/>
      <c r="X38" s="12"/>
      <c r="AA38" s="16">
        <f t="shared" si="17"/>
        <v>1</v>
      </c>
      <c r="AB38" s="1">
        <f t="shared" ref="AB38:AB45" si="21">T38*AA38</f>
        <v>514574</v>
      </c>
      <c r="AC38" s="1" t="s">
        <v>323</v>
      </c>
      <c r="AD38" s="1" t="s">
        <v>324</v>
      </c>
      <c r="AE38" s="1" t="s">
        <v>325</v>
      </c>
    </row>
    <row r="39" spans="1:31" ht="283.5" x14ac:dyDescent="0.25">
      <c r="A39" s="47">
        <v>31</v>
      </c>
      <c r="B39" s="39" t="s">
        <v>58</v>
      </c>
      <c r="C39" s="57" t="s">
        <v>59</v>
      </c>
      <c r="D39" s="3" t="s">
        <v>60</v>
      </c>
      <c r="E39" s="15">
        <f t="shared" si="20"/>
        <v>0</v>
      </c>
      <c r="F39" s="3">
        <f t="shared" ref="F39:F45" si="22">T39</f>
        <v>329480</v>
      </c>
      <c r="G39" s="10">
        <f t="shared" si="5"/>
        <v>0</v>
      </c>
      <c r="H39" s="11">
        <v>1</v>
      </c>
      <c r="I39" s="3">
        <v>430000</v>
      </c>
      <c r="J39" s="1">
        <f t="shared" si="0"/>
        <v>430000</v>
      </c>
      <c r="K39" s="1">
        <v>1</v>
      </c>
      <c r="L39" s="1">
        <v>318120</v>
      </c>
      <c r="M39" s="2">
        <f t="shared" si="1"/>
        <v>318120</v>
      </c>
      <c r="N39" s="1">
        <f t="shared" si="2"/>
        <v>0</v>
      </c>
      <c r="O39" s="2">
        <f t="shared" si="3"/>
        <v>111880</v>
      </c>
      <c r="P39" s="1">
        <f t="shared" si="15"/>
        <v>0</v>
      </c>
      <c r="Q39" s="1">
        <f t="shared" si="4"/>
        <v>0</v>
      </c>
      <c r="R39" s="1"/>
      <c r="S39" s="1"/>
      <c r="T39" s="1">
        <v>329480</v>
      </c>
      <c r="U39" s="12"/>
      <c r="V39" s="12"/>
      <c r="W39" s="13"/>
      <c r="X39" s="12"/>
      <c r="AA39" s="16">
        <f t="shared" si="17"/>
        <v>0</v>
      </c>
      <c r="AB39" s="1">
        <f t="shared" si="21"/>
        <v>0</v>
      </c>
      <c r="AC39" s="1" t="s">
        <v>323</v>
      </c>
      <c r="AD39" s="1" t="s">
        <v>324</v>
      </c>
      <c r="AE39" s="1" t="s">
        <v>325</v>
      </c>
    </row>
    <row r="40" spans="1:31" ht="94.5" x14ac:dyDescent="0.25">
      <c r="A40" s="47">
        <v>32</v>
      </c>
      <c r="B40" s="39" t="s">
        <v>61</v>
      </c>
      <c r="C40" s="39" t="s">
        <v>62</v>
      </c>
      <c r="D40" s="3" t="s">
        <v>34</v>
      </c>
      <c r="E40" s="15">
        <f t="shared" si="20"/>
        <v>1</v>
      </c>
      <c r="F40" s="3">
        <f t="shared" si="22"/>
        <v>55265</v>
      </c>
      <c r="G40" s="10">
        <f t="shared" si="5"/>
        <v>55265</v>
      </c>
      <c r="H40" s="11">
        <v>1</v>
      </c>
      <c r="I40" s="3">
        <v>55265</v>
      </c>
      <c r="J40" s="1">
        <f t="shared" si="0"/>
        <v>55265</v>
      </c>
      <c r="K40" s="1"/>
      <c r="L40" s="1"/>
      <c r="M40" s="2">
        <f t="shared" si="1"/>
        <v>0</v>
      </c>
      <c r="N40" s="1">
        <f t="shared" si="2"/>
        <v>1</v>
      </c>
      <c r="O40" s="2">
        <f t="shared" si="3"/>
        <v>55265</v>
      </c>
      <c r="P40" s="1">
        <v>1</v>
      </c>
      <c r="Q40" s="1">
        <f t="shared" si="4"/>
        <v>55265</v>
      </c>
      <c r="R40" s="1"/>
      <c r="S40" s="1"/>
      <c r="T40" s="1">
        <f t="shared" ref="T40:T45" si="23">I40</f>
        <v>55265</v>
      </c>
      <c r="U40" s="12"/>
      <c r="V40" s="12"/>
      <c r="W40" s="13"/>
      <c r="X40" s="12"/>
      <c r="AA40" s="16">
        <f t="shared" si="17"/>
        <v>1</v>
      </c>
      <c r="AB40" s="1">
        <f t="shared" si="21"/>
        <v>55265</v>
      </c>
      <c r="AC40" s="1" t="s">
        <v>323</v>
      </c>
      <c r="AD40" s="1" t="s">
        <v>324</v>
      </c>
      <c r="AE40" s="1" t="s">
        <v>325</v>
      </c>
    </row>
    <row r="41" spans="1:31" ht="94.5" x14ac:dyDescent="0.25">
      <c r="A41" s="47">
        <v>33</v>
      </c>
      <c r="B41" s="39" t="s">
        <v>63</v>
      </c>
      <c r="C41" s="39" t="s">
        <v>64</v>
      </c>
      <c r="D41" s="3" t="s">
        <v>34</v>
      </c>
      <c r="E41" s="15">
        <f t="shared" si="20"/>
        <v>1</v>
      </c>
      <c r="F41" s="3">
        <f t="shared" si="22"/>
        <v>136160</v>
      </c>
      <c r="G41" s="10">
        <f t="shared" si="5"/>
        <v>136160</v>
      </c>
      <c r="H41" s="11">
        <v>1</v>
      </c>
      <c r="I41" s="3">
        <v>136160</v>
      </c>
      <c r="J41" s="1">
        <f t="shared" si="0"/>
        <v>136160</v>
      </c>
      <c r="K41" s="1"/>
      <c r="L41" s="1"/>
      <c r="M41" s="2">
        <f t="shared" si="1"/>
        <v>0</v>
      </c>
      <c r="N41" s="1">
        <f t="shared" si="2"/>
        <v>1</v>
      </c>
      <c r="O41" s="2">
        <f t="shared" si="3"/>
        <v>136160</v>
      </c>
      <c r="P41" s="1">
        <v>1</v>
      </c>
      <c r="Q41" s="1">
        <f t="shared" si="4"/>
        <v>136160</v>
      </c>
      <c r="R41" s="1"/>
      <c r="S41" s="1"/>
      <c r="T41" s="1">
        <f t="shared" si="23"/>
        <v>136160</v>
      </c>
      <c r="U41" s="12"/>
      <c r="V41" s="12"/>
      <c r="W41" s="13"/>
      <c r="X41" s="12"/>
      <c r="AA41" s="16">
        <f t="shared" si="17"/>
        <v>1</v>
      </c>
      <c r="AB41" s="1">
        <f t="shared" si="21"/>
        <v>136160</v>
      </c>
      <c r="AC41" s="1" t="s">
        <v>323</v>
      </c>
      <c r="AD41" s="1" t="s">
        <v>324</v>
      </c>
      <c r="AE41" s="1" t="s">
        <v>325</v>
      </c>
    </row>
    <row r="42" spans="1:31" ht="63.75" x14ac:dyDescent="0.25">
      <c r="A42" s="47">
        <v>34</v>
      </c>
      <c r="B42" s="39" t="s">
        <v>65</v>
      </c>
      <c r="C42" s="39" t="s">
        <v>66</v>
      </c>
      <c r="D42" s="3" t="s">
        <v>34</v>
      </c>
      <c r="E42" s="15">
        <f t="shared" si="20"/>
        <v>1</v>
      </c>
      <c r="F42" s="3">
        <f t="shared" si="22"/>
        <v>58320</v>
      </c>
      <c r="G42" s="10">
        <f t="shared" si="5"/>
        <v>58320</v>
      </c>
      <c r="H42" s="11">
        <v>1</v>
      </c>
      <c r="I42" s="3">
        <v>58320</v>
      </c>
      <c r="J42" s="1">
        <f t="shared" si="0"/>
        <v>58320</v>
      </c>
      <c r="K42" s="1"/>
      <c r="L42" s="1"/>
      <c r="M42" s="2">
        <f t="shared" si="1"/>
        <v>0</v>
      </c>
      <c r="N42" s="1">
        <f t="shared" si="2"/>
        <v>1</v>
      </c>
      <c r="O42" s="2">
        <f t="shared" si="3"/>
        <v>58320</v>
      </c>
      <c r="P42" s="1">
        <v>1</v>
      </c>
      <c r="Q42" s="1">
        <f t="shared" si="4"/>
        <v>58320</v>
      </c>
      <c r="R42" s="1"/>
      <c r="S42" s="1"/>
      <c r="T42" s="1">
        <f t="shared" si="23"/>
        <v>58320</v>
      </c>
      <c r="U42" s="12"/>
      <c r="V42" s="12"/>
      <c r="W42" s="13"/>
      <c r="X42" s="12"/>
      <c r="AA42" s="16">
        <f t="shared" si="17"/>
        <v>1</v>
      </c>
      <c r="AB42" s="1">
        <f t="shared" si="21"/>
        <v>58320</v>
      </c>
      <c r="AC42" s="1" t="s">
        <v>323</v>
      </c>
      <c r="AD42" s="1" t="s">
        <v>324</v>
      </c>
      <c r="AE42" s="1" t="s">
        <v>325</v>
      </c>
    </row>
    <row r="43" spans="1:31" ht="78.75" x14ac:dyDescent="0.25">
      <c r="A43" s="47">
        <v>35</v>
      </c>
      <c r="B43" s="39" t="s">
        <v>67</v>
      </c>
      <c r="C43" s="39" t="s">
        <v>68</v>
      </c>
      <c r="D43" s="3" t="s">
        <v>34</v>
      </c>
      <c r="E43" s="15">
        <f t="shared" si="20"/>
        <v>1</v>
      </c>
      <c r="F43" s="3">
        <f t="shared" si="22"/>
        <v>27435</v>
      </c>
      <c r="G43" s="10">
        <f t="shared" si="5"/>
        <v>27435</v>
      </c>
      <c r="H43" s="11">
        <v>1</v>
      </c>
      <c r="I43" s="3">
        <v>27435</v>
      </c>
      <c r="J43" s="1">
        <f t="shared" si="0"/>
        <v>27435</v>
      </c>
      <c r="K43" s="1"/>
      <c r="L43" s="1"/>
      <c r="M43" s="2">
        <f t="shared" si="1"/>
        <v>0</v>
      </c>
      <c r="N43" s="1">
        <f t="shared" si="2"/>
        <v>1</v>
      </c>
      <c r="O43" s="2">
        <f t="shared" si="3"/>
        <v>27435</v>
      </c>
      <c r="P43" s="1">
        <v>1</v>
      </c>
      <c r="Q43" s="1">
        <f t="shared" si="4"/>
        <v>27435</v>
      </c>
      <c r="R43" s="1"/>
      <c r="S43" s="1"/>
      <c r="T43" s="1">
        <f t="shared" si="23"/>
        <v>27435</v>
      </c>
      <c r="U43" s="12"/>
      <c r="V43" s="12"/>
      <c r="W43" s="13"/>
      <c r="X43" s="12"/>
      <c r="AA43" s="16">
        <f t="shared" si="17"/>
        <v>1</v>
      </c>
      <c r="AB43" s="1">
        <f t="shared" si="21"/>
        <v>27435</v>
      </c>
      <c r="AC43" s="1" t="s">
        <v>323</v>
      </c>
      <c r="AD43" s="1" t="s">
        <v>324</v>
      </c>
      <c r="AE43" s="1" t="s">
        <v>325</v>
      </c>
    </row>
    <row r="44" spans="1:31" ht="63.75" x14ac:dyDescent="0.25">
      <c r="A44" s="47">
        <v>36</v>
      </c>
      <c r="B44" s="39" t="s">
        <v>69</v>
      </c>
      <c r="C44" s="39" t="s">
        <v>70</v>
      </c>
      <c r="D44" s="3" t="s">
        <v>34</v>
      </c>
      <c r="E44" s="15">
        <f t="shared" si="20"/>
        <v>1</v>
      </c>
      <c r="F44" s="3">
        <f t="shared" si="22"/>
        <v>45682</v>
      </c>
      <c r="G44" s="10">
        <f t="shared" si="5"/>
        <v>45682</v>
      </c>
      <c r="H44" s="11">
        <v>1</v>
      </c>
      <c r="I44" s="3">
        <v>45682</v>
      </c>
      <c r="J44" s="1">
        <f t="shared" si="0"/>
        <v>45682</v>
      </c>
      <c r="K44" s="1"/>
      <c r="L44" s="1"/>
      <c r="M44" s="2">
        <f t="shared" si="1"/>
        <v>0</v>
      </c>
      <c r="N44" s="1">
        <f t="shared" si="2"/>
        <v>1</v>
      </c>
      <c r="O44" s="2">
        <f t="shared" si="3"/>
        <v>45682</v>
      </c>
      <c r="P44" s="1">
        <v>1</v>
      </c>
      <c r="Q44" s="1">
        <f t="shared" si="4"/>
        <v>45682</v>
      </c>
      <c r="R44" s="1"/>
      <c r="S44" s="1"/>
      <c r="T44" s="1">
        <f t="shared" si="23"/>
        <v>45682</v>
      </c>
      <c r="U44" s="12"/>
      <c r="V44" s="12"/>
      <c r="W44" s="13"/>
      <c r="X44" s="12"/>
      <c r="AA44" s="16">
        <f t="shared" si="17"/>
        <v>1</v>
      </c>
      <c r="AB44" s="1">
        <f t="shared" si="21"/>
        <v>45682</v>
      </c>
      <c r="AC44" s="1" t="s">
        <v>323</v>
      </c>
      <c r="AD44" s="1" t="s">
        <v>324</v>
      </c>
      <c r="AE44" s="1" t="s">
        <v>325</v>
      </c>
    </row>
    <row r="45" spans="1:31" ht="63.75" x14ac:dyDescent="0.25">
      <c r="A45" s="47">
        <v>37</v>
      </c>
      <c r="B45" s="39" t="s">
        <v>71</v>
      </c>
      <c r="C45" s="39" t="s">
        <v>72</v>
      </c>
      <c r="D45" s="3" t="s">
        <v>34</v>
      </c>
      <c r="E45" s="15">
        <f t="shared" si="20"/>
        <v>1</v>
      </c>
      <c r="F45" s="3">
        <f t="shared" si="22"/>
        <v>104510</v>
      </c>
      <c r="G45" s="10">
        <f t="shared" si="5"/>
        <v>104510</v>
      </c>
      <c r="H45" s="11">
        <v>1</v>
      </c>
      <c r="I45" s="3">
        <v>104510</v>
      </c>
      <c r="J45" s="1">
        <f t="shared" si="0"/>
        <v>104510</v>
      </c>
      <c r="K45" s="1"/>
      <c r="L45" s="1"/>
      <c r="M45" s="2">
        <f t="shared" si="1"/>
        <v>0</v>
      </c>
      <c r="N45" s="1">
        <f t="shared" si="2"/>
        <v>1</v>
      </c>
      <c r="O45" s="2">
        <f t="shared" si="3"/>
        <v>104510</v>
      </c>
      <c r="P45" s="1">
        <v>1</v>
      </c>
      <c r="Q45" s="1">
        <f t="shared" si="4"/>
        <v>104510</v>
      </c>
      <c r="R45" s="1"/>
      <c r="S45" s="1"/>
      <c r="T45" s="1">
        <f t="shared" si="23"/>
        <v>104510</v>
      </c>
      <c r="U45" s="12"/>
      <c r="V45" s="12"/>
      <c r="W45" s="13"/>
      <c r="X45" s="12"/>
      <c r="AA45" s="16">
        <f t="shared" si="17"/>
        <v>1</v>
      </c>
      <c r="AB45" s="1">
        <f t="shared" si="21"/>
        <v>104510</v>
      </c>
      <c r="AC45" s="1" t="s">
        <v>323</v>
      </c>
      <c r="AD45" s="1" t="s">
        <v>324</v>
      </c>
      <c r="AE45" s="1" t="s">
        <v>325</v>
      </c>
    </row>
    <row r="46" spans="1:31" s="51" customFormat="1" x14ac:dyDescent="0.25">
      <c r="A46" s="92" t="s">
        <v>73</v>
      </c>
      <c r="B46" s="93"/>
      <c r="C46" s="94"/>
      <c r="D46" s="49"/>
      <c r="E46" s="50"/>
      <c r="F46" s="24"/>
      <c r="G46" s="89"/>
      <c r="H46" s="1"/>
      <c r="I46" s="1"/>
      <c r="J46" s="1">
        <f t="shared" si="0"/>
        <v>0</v>
      </c>
      <c r="K46" s="1"/>
      <c r="L46" s="1"/>
      <c r="M46" s="2">
        <f t="shared" si="1"/>
        <v>0</v>
      </c>
      <c r="N46" s="1">
        <f t="shared" si="2"/>
        <v>0</v>
      </c>
      <c r="O46" s="2">
        <f t="shared" si="3"/>
        <v>0</v>
      </c>
      <c r="P46" s="1"/>
      <c r="Q46" s="1"/>
      <c r="R46" s="1"/>
      <c r="S46" s="1"/>
      <c r="T46" s="1"/>
      <c r="U46" s="12"/>
      <c r="V46" s="12"/>
      <c r="W46" s="13"/>
      <c r="X46" s="12"/>
      <c r="Y46" s="1"/>
      <c r="Z46" s="1"/>
      <c r="AA46" s="16">
        <f t="shared" si="17"/>
        <v>0</v>
      </c>
      <c r="AB46" s="1"/>
      <c r="AC46" s="49"/>
      <c r="AD46" s="49"/>
      <c r="AE46" s="49"/>
    </row>
    <row r="47" spans="1:31" ht="346.5" x14ac:dyDescent="0.25">
      <c r="A47" s="47">
        <v>38</v>
      </c>
      <c r="B47" s="35" t="s">
        <v>74</v>
      </c>
      <c r="C47" s="37" t="s">
        <v>75</v>
      </c>
      <c r="D47" s="3" t="s">
        <v>76</v>
      </c>
      <c r="E47" s="15">
        <f t="shared" ref="E47:E55" si="24">AA47</f>
        <v>30</v>
      </c>
      <c r="F47" s="3">
        <f>X47</f>
        <v>79400</v>
      </c>
      <c r="G47" s="10">
        <f t="shared" si="5"/>
        <v>2382000</v>
      </c>
      <c r="H47" s="3">
        <v>150</v>
      </c>
      <c r="I47" s="1">
        <v>79400</v>
      </c>
      <c r="J47" s="1">
        <f t="shared" ref="J47:J95" si="25">H47*I47</f>
        <v>11910000</v>
      </c>
      <c r="K47" s="1">
        <v>50</v>
      </c>
      <c r="L47" s="1">
        <v>79400</v>
      </c>
      <c r="M47" s="2">
        <f t="shared" ref="M47:M83" si="26">K47*L47</f>
        <v>3970000</v>
      </c>
      <c r="N47" s="1">
        <f t="shared" si="2"/>
        <v>100</v>
      </c>
      <c r="O47" s="2">
        <f t="shared" si="3"/>
        <v>7940000</v>
      </c>
      <c r="P47" s="1">
        <f t="shared" si="15"/>
        <v>30</v>
      </c>
      <c r="Q47" s="1">
        <f t="shared" si="4"/>
        <v>2382000</v>
      </c>
      <c r="R47" s="1"/>
      <c r="S47" s="1"/>
      <c r="T47" s="1"/>
      <c r="U47" s="12"/>
      <c r="V47" s="12"/>
      <c r="W47" s="13"/>
      <c r="X47" s="1">
        <v>79400</v>
      </c>
      <c r="AA47" s="16">
        <f t="shared" si="17"/>
        <v>30</v>
      </c>
      <c r="AB47" s="1">
        <f t="shared" ref="AB47:AB55" si="27">X47*AA47</f>
        <v>2382000</v>
      </c>
      <c r="AC47" s="1" t="s">
        <v>323</v>
      </c>
      <c r="AD47" s="1" t="s">
        <v>324</v>
      </c>
      <c r="AE47" s="1" t="s">
        <v>325</v>
      </c>
    </row>
    <row r="48" spans="1:31" ht="141.75" x14ac:dyDescent="0.25">
      <c r="A48" s="47">
        <v>39</v>
      </c>
      <c r="B48" s="35" t="s">
        <v>77</v>
      </c>
      <c r="C48" s="35" t="s">
        <v>78</v>
      </c>
      <c r="D48" s="3" t="s">
        <v>79</v>
      </c>
      <c r="E48" s="15">
        <f t="shared" si="24"/>
        <v>12</v>
      </c>
      <c r="F48" s="3">
        <f t="shared" ref="F48:F55" si="28">X48</f>
        <v>82175</v>
      </c>
      <c r="G48" s="10">
        <f t="shared" si="5"/>
        <v>986100</v>
      </c>
      <c r="H48" s="3">
        <v>40</v>
      </c>
      <c r="I48" s="1">
        <v>82175</v>
      </c>
      <c r="J48" s="1">
        <f t="shared" si="25"/>
        <v>3287000</v>
      </c>
      <c r="K48" s="1"/>
      <c r="L48" s="1"/>
      <c r="M48" s="2">
        <f t="shared" si="26"/>
        <v>0</v>
      </c>
      <c r="N48" s="1">
        <f t="shared" ref="N48:N96" si="29">H48-K48</f>
        <v>40</v>
      </c>
      <c r="O48" s="2">
        <f t="shared" ref="O48:O96" si="30">J48-M48</f>
        <v>3287000</v>
      </c>
      <c r="P48" s="1">
        <f t="shared" si="15"/>
        <v>12</v>
      </c>
      <c r="Q48" s="1">
        <f t="shared" ref="Q48:Q96" si="31">I48*P48</f>
        <v>986100</v>
      </c>
      <c r="R48" s="1"/>
      <c r="S48" s="1"/>
      <c r="T48" s="1"/>
      <c r="U48" s="12"/>
      <c r="V48" s="12"/>
      <c r="W48" s="13"/>
      <c r="X48" s="1">
        <v>82175</v>
      </c>
      <c r="AA48" s="16">
        <f t="shared" si="17"/>
        <v>12</v>
      </c>
      <c r="AB48" s="1">
        <f t="shared" si="27"/>
        <v>986100</v>
      </c>
      <c r="AC48" s="1" t="s">
        <v>323</v>
      </c>
      <c r="AD48" s="1" t="s">
        <v>324</v>
      </c>
      <c r="AE48" s="1" t="s">
        <v>325</v>
      </c>
    </row>
    <row r="49" spans="1:31" ht="63.75" x14ac:dyDescent="0.25">
      <c r="A49" s="47">
        <v>40</v>
      </c>
      <c r="B49" s="35" t="s">
        <v>80</v>
      </c>
      <c r="C49" s="35" t="s">
        <v>81</v>
      </c>
      <c r="D49" s="1" t="s">
        <v>82</v>
      </c>
      <c r="E49" s="15">
        <f t="shared" si="24"/>
        <v>1</v>
      </c>
      <c r="F49" s="3">
        <f t="shared" si="28"/>
        <v>69510</v>
      </c>
      <c r="G49" s="10">
        <f t="shared" si="5"/>
        <v>69510</v>
      </c>
      <c r="H49" s="3">
        <v>9</v>
      </c>
      <c r="I49" s="1">
        <v>69510</v>
      </c>
      <c r="J49" s="1">
        <f t="shared" si="25"/>
        <v>625590</v>
      </c>
      <c r="K49" s="1">
        <v>5</v>
      </c>
      <c r="L49" s="1">
        <v>69510</v>
      </c>
      <c r="M49" s="2">
        <f t="shared" si="26"/>
        <v>347550</v>
      </c>
      <c r="N49" s="1">
        <f t="shared" si="29"/>
        <v>4</v>
      </c>
      <c r="O49" s="2">
        <f t="shared" si="30"/>
        <v>278040</v>
      </c>
      <c r="P49" s="1">
        <v>1</v>
      </c>
      <c r="Q49" s="1">
        <f t="shared" si="31"/>
        <v>69510</v>
      </c>
      <c r="R49" s="1"/>
      <c r="S49" s="1"/>
      <c r="T49" s="1"/>
      <c r="U49" s="12"/>
      <c r="V49" s="12"/>
      <c r="W49" s="13"/>
      <c r="X49" s="1">
        <v>69510</v>
      </c>
      <c r="AA49" s="16">
        <f t="shared" si="17"/>
        <v>1</v>
      </c>
      <c r="AB49" s="1">
        <f t="shared" si="27"/>
        <v>69510</v>
      </c>
      <c r="AC49" s="1" t="s">
        <v>323</v>
      </c>
      <c r="AD49" s="1" t="s">
        <v>324</v>
      </c>
      <c r="AE49" s="1" t="s">
        <v>325</v>
      </c>
    </row>
    <row r="50" spans="1:31" ht="94.5" x14ac:dyDescent="0.25">
      <c r="A50" s="47">
        <v>41</v>
      </c>
      <c r="B50" s="35" t="s">
        <v>83</v>
      </c>
      <c r="C50" s="35" t="s">
        <v>84</v>
      </c>
      <c r="D50" s="1" t="s">
        <v>85</v>
      </c>
      <c r="E50" s="15">
        <f t="shared" si="24"/>
        <v>3</v>
      </c>
      <c r="F50" s="3">
        <f t="shared" si="28"/>
        <v>18820</v>
      </c>
      <c r="G50" s="10">
        <f t="shared" si="5"/>
        <v>56460</v>
      </c>
      <c r="H50" s="3">
        <v>24</v>
      </c>
      <c r="I50" s="1">
        <v>18820</v>
      </c>
      <c r="J50" s="1">
        <f t="shared" si="25"/>
        <v>451680</v>
      </c>
      <c r="K50" s="55">
        <v>12</v>
      </c>
      <c r="L50" s="55">
        <v>18820</v>
      </c>
      <c r="M50" s="2">
        <f t="shared" si="26"/>
        <v>225840</v>
      </c>
      <c r="N50" s="1">
        <f t="shared" si="29"/>
        <v>12</v>
      </c>
      <c r="O50" s="2">
        <f t="shared" si="30"/>
        <v>225840</v>
      </c>
      <c r="P50" s="1">
        <v>3</v>
      </c>
      <c r="Q50" s="1">
        <f t="shared" si="31"/>
        <v>56460</v>
      </c>
      <c r="R50" s="1"/>
      <c r="S50" s="1"/>
      <c r="T50" s="1"/>
      <c r="U50" s="12"/>
      <c r="V50" s="12"/>
      <c r="W50" s="13"/>
      <c r="X50" s="1">
        <v>18820</v>
      </c>
      <c r="AA50" s="16">
        <f t="shared" si="17"/>
        <v>3</v>
      </c>
      <c r="AB50" s="1">
        <f t="shared" si="27"/>
        <v>56460</v>
      </c>
      <c r="AC50" s="1" t="s">
        <v>323</v>
      </c>
      <c r="AD50" s="1" t="s">
        <v>324</v>
      </c>
      <c r="AE50" s="1" t="s">
        <v>325</v>
      </c>
    </row>
    <row r="51" spans="1:31" ht="126" x14ac:dyDescent="0.25">
      <c r="A51" s="47">
        <v>42</v>
      </c>
      <c r="B51" s="35" t="s">
        <v>86</v>
      </c>
      <c r="C51" s="35" t="s">
        <v>87</v>
      </c>
      <c r="D51" s="3" t="s">
        <v>88</v>
      </c>
      <c r="E51" s="15">
        <f t="shared" si="24"/>
        <v>3</v>
      </c>
      <c r="F51" s="3">
        <f t="shared" si="28"/>
        <v>134400</v>
      </c>
      <c r="G51" s="10">
        <f t="shared" si="5"/>
        <v>403200</v>
      </c>
      <c r="H51" s="3">
        <v>12</v>
      </c>
      <c r="I51" s="1">
        <v>134400</v>
      </c>
      <c r="J51" s="1">
        <f t="shared" si="25"/>
        <v>1612800</v>
      </c>
      <c r="K51" s="1">
        <v>1</v>
      </c>
      <c r="L51" s="1">
        <v>134400</v>
      </c>
      <c r="M51" s="2">
        <f t="shared" si="26"/>
        <v>134400</v>
      </c>
      <c r="N51" s="1">
        <f t="shared" si="29"/>
        <v>11</v>
      </c>
      <c r="O51" s="2">
        <f t="shared" si="30"/>
        <v>1478400</v>
      </c>
      <c r="P51" s="1">
        <v>3</v>
      </c>
      <c r="Q51" s="1">
        <f t="shared" si="31"/>
        <v>403200</v>
      </c>
      <c r="R51" s="1"/>
      <c r="S51" s="1"/>
      <c r="T51" s="1"/>
      <c r="U51" s="12"/>
      <c r="V51" s="12"/>
      <c r="W51" s="13"/>
      <c r="X51" s="1">
        <v>134400</v>
      </c>
      <c r="AA51" s="16">
        <f t="shared" si="17"/>
        <v>3</v>
      </c>
      <c r="AB51" s="1">
        <f t="shared" si="27"/>
        <v>403200</v>
      </c>
      <c r="AC51" s="1" t="s">
        <v>323</v>
      </c>
      <c r="AD51" s="1" t="s">
        <v>324</v>
      </c>
      <c r="AE51" s="1" t="s">
        <v>325</v>
      </c>
    </row>
    <row r="52" spans="1:31" ht="63.75" x14ac:dyDescent="0.25">
      <c r="A52" s="47">
        <v>43</v>
      </c>
      <c r="B52" s="35" t="s">
        <v>89</v>
      </c>
      <c r="C52" s="35" t="s">
        <v>90</v>
      </c>
      <c r="D52" s="1" t="s">
        <v>91</v>
      </c>
      <c r="E52" s="15">
        <f t="shared" si="24"/>
        <v>1</v>
      </c>
      <c r="F52" s="3">
        <f t="shared" si="28"/>
        <v>27150</v>
      </c>
      <c r="G52" s="10">
        <f t="shared" si="5"/>
        <v>27150</v>
      </c>
      <c r="H52" s="3">
        <v>20</v>
      </c>
      <c r="I52" s="1">
        <v>27150</v>
      </c>
      <c r="J52" s="1">
        <f t="shared" si="25"/>
        <v>543000</v>
      </c>
      <c r="K52" s="1">
        <v>15</v>
      </c>
      <c r="L52" s="1">
        <v>27150</v>
      </c>
      <c r="M52" s="2">
        <f t="shared" si="26"/>
        <v>407250</v>
      </c>
      <c r="N52" s="1">
        <f t="shared" si="29"/>
        <v>5</v>
      </c>
      <c r="O52" s="2">
        <f t="shared" si="30"/>
        <v>135750</v>
      </c>
      <c r="P52" s="1">
        <v>1</v>
      </c>
      <c r="Q52" s="1">
        <f t="shared" si="31"/>
        <v>27150</v>
      </c>
      <c r="R52" s="1"/>
      <c r="S52" s="1"/>
      <c r="T52" s="1"/>
      <c r="U52" s="12"/>
      <c r="V52" s="12"/>
      <c r="W52" s="13"/>
      <c r="X52" s="1">
        <v>27150</v>
      </c>
      <c r="AA52" s="16">
        <f t="shared" si="17"/>
        <v>1</v>
      </c>
      <c r="AB52" s="1">
        <f t="shared" si="27"/>
        <v>27150</v>
      </c>
      <c r="AC52" s="1" t="s">
        <v>323</v>
      </c>
      <c r="AD52" s="1" t="s">
        <v>324</v>
      </c>
      <c r="AE52" s="1" t="s">
        <v>325</v>
      </c>
    </row>
    <row r="53" spans="1:31" ht="63.75" x14ac:dyDescent="0.25">
      <c r="A53" s="47">
        <v>44</v>
      </c>
      <c r="B53" s="35" t="s">
        <v>92</v>
      </c>
      <c r="C53" s="35" t="s">
        <v>92</v>
      </c>
      <c r="D53" s="1" t="s">
        <v>93</v>
      </c>
      <c r="E53" s="15">
        <f t="shared" si="24"/>
        <v>1</v>
      </c>
      <c r="F53" s="3">
        <f t="shared" si="28"/>
        <v>5650</v>
      </c>
      <c r="G53" s="10">
        <f t="shared" si="5"/>
        <v>5650</v>
      </c>
      <c r="H53" s="3">
        <v>1</v>
      </c>
      <c r="I53" s="1">
        <v>5650</v>
      </c>
      <c r="J53" s="1">
        <f t="shared" si="25"/>
        <v>5650</v>
      </c>
      <c r="K53" s="1"/>
      <c r="L53" s="1"/>
      <c r="M53" s="2">
        <f t="shared" si="26"/>
        <v>0</v>
      </c>
      <c r="N53" s="1">
        <f t="shared" si="29"/>
        <v>1</v>
      </c>
      <c r="O53" s="2">
        <f t="shared" si="30"/>
        <v>5650</v>
      </c>
      <c r="P53" s="1">
        <v>1</v>
      </c>
      <c r="Q53" s="1">
        <f t="shared" si="31"/>
        <v>5650</v>
      </c>
      <c r="R53" s="1"/>
      <c r="S53" s="1"/>
      <c r="T53" s="1"/>
      <c r="U53" s="12"/>
      <c r="V53" s="12"/>
      <c r="W53" s="13"/>
      <c r="X53" s="1">
        <v>5650</v>
      </c>
      <c r="AA53" s="16">
        <f t="shared" si="17"/>
        <v>1</v>
      </c>
      <c r="AB53" s="1">
        <f t="shared" si="27"/>
        <v>5650</v>
      </c>
      <c r="AC53" s="1" t="s">
        <v>323</v>
      </c>
      <c r="AD53" s="1" t="s">
        <v>324</v>
      </c>
      <c r="AE53" s="1" t="s">
        <v>325</v>
      </c>
    </row>
    <row r="54" spans="1:31" ht="78.75" x14ac:dyDescent="0.25">
      <c r="A54" s="47">
        <v>45</v>
      </c>
      <c r="B54" s="35" t="s">
        <v>94</v>
      </c>
      <c r="C54" s="35" t="s">
        <v>94</v>
      </c>
      <c r="D54" s="1" t="s">
        <v>93</v>
      </c>
      <c r="E54" s="15">
        <f t="shared" si="24"/>
        <v>1</v>
      </c>
      <c r="F54" s="3">
        <f t="shared" si="28"/>
        <v>79200</v>
      </c>
      <c r="G54" s="10">
        <f t="shared" si="5"/>
        <v>79200</v>
      </c>
      <c r="H54" s="3">
        <v>3</v>
      </c>
      <c r="I54" s="1">
        <v>79200</v>
      </c>
      <c r="J54" s="1">
        <f t="shared" si="25"/>
        <v>237600</v>
      </c>
      <c r="K54" s="1"/>
      <c r="L54" s="1"/>
      <c r="M54" s="2">
        <f t="shared" si="26"/>
        <v>0</v>
      </c>
      <c r="N54" s="1">
        <f t="shared" si="29"/>
        <v>3</v>
      </c>
      <c r="O54" s="2">
        <f t="shared" si="30"/>
        <v>237600</v>
      </c>
      <c r="P54" s="1">
        <v>1</v>
      </c>
      <c r="Q54" s="1">
        <f t="shared" si="31"/>
        <v>79200</v>
      </c>
      <c r="R54" s="1"/>
      <c r="S54" s="1"/>
      <c r="T54" s="1"/>
      <c r="U54" s="12"/>
      <c r="V54" s="12"/>
      <c r="W54" s="13"/>
      <c r="X54" s="1">
        <v>79200</v>
      </c>
      <c r="AA54" s="16">
        <f t="shared" si="17"/>
        <v>1</v>
      </c>
      <c r="AB54" s="1">
        <f t="shared" si="27"/>
        <v>79200</v>
      </c>
      <c r="AC54" s="1" t="s">
        <v>323</v>
      </c>
      <c r="AD54" s="1" t="s">
        <v>324</v>
      </c>
      <c r="AE54" s="1" t="s">
        <v>325</v>
      </c>
    </row>
    <row r="55" spans="1:31" ht="408.75" x14ac:dyDescent="0.25">
      <c r="A55" s="47">
        <v>46</v>
      </c>
      <c r="B55" s="37" t="s">
        <v>95</v>
      </c>
      <c r="C55" s="35" t="s">
        <v>329</v>
      </c>
      <c r="D55" s="58" t="s">
        <v>4</v>
      </c>
      <c r="E55" s="15">
        <f t="shared" si="24"/>
        <v>1</v>
      </c>
      <c r="F55" s="3">
        <f t="shared" si="28"/>
        <v>97020</v>
      </c>
      <c r="G55" s="10">
        <f t="shared" si="5"/>
        <v>97020</v>
      </c>
      <c r="H55" s="1">
        <v>2</v>
      </c>
      <c r="I55" s="1">
        <v>97020</v>
      </c>
      <c r="J55" s="1">
        <f t="shared" si="25"/>
        <v>194040</v>
      </c>
      <c r="K55" s="1"/>
      <c r="L55" s="1"/>
      <c r="M55" s="2">
        <f t="shared" si="26"/>
        <v>0</v>
      </c>
      <c r="N55" s="1">
        <f t="shared" si="29"/>
        <v>2</v>
      </c>
      <c r="O55" s="2">
        <f t="shared" si="30"/>
        <v>194040</v>
      </c>
      <c r="P55" s="1">
        <v>1</v>
      </c>
      <c r="Q55" s="1">
        <f t="shared" si="31"/>
        <v>97020</v>
      </c>
      <c r="R55" s="1"/>
      <c r="S55" s="1"/>
      <c r="T55" s="1"/>
      <c r="U55" s="12"/>
      <c r="V55" s="12"/>
      <c r="W55" s="13"/>
      <c r="X55" s="1">
        <v>97020</v>
      </c>
      <c r="AA55" s="16">
        <f t="shared" ref="AA55:AA78" si="32">P55-Y55</f>
        <v>1</v>
      </c>
      <c r="AB55" s="1">
        <f t="shared" si="27"/>
        <v>97020</v>
      </c>
      <c r="AC55" s="1" t="s">
        <v>323</v>
      </c>
      <c r="AD55" s="1" t="s">
        <v>324</v>
      </c>
      <c r="AE55" s="1" t="s">
        <v>325</v>
      </c>
    </row>
    <row r="56" spans="1:31" s="51" customFormat="1" x14ac:dyDescent="0.25">
      <c r="A56" s="92" t="s">
        <v>96</v>
      </c>
      <c r="B56" s="93"/>
      <c r="C56" s="94"/>
      <c r="D56" s="59"/>
      <c r="E56" s="50"/>
      <c r="F56" s="24"/>
      <c r="G56" s="89">
        <f t="shared" si="5"/>
        <v>0</v>
      </c>
      <c r="H56" s="3"/>
      <c r="I56" s="1"/>
      <c r="J56" s="1">
        <f t="shared" si="25"/>
        <v>0</v>
      </c>
      <c r="K56" s="1"/>
      <c r="L56" s="1"/>
      <c r="M56" s="2">
        <f t="shared" si="26"/>
        <v>0</v>
      </c>
      <c r="N56" s="1">
        <f t="shared" si="29"/>
        <v>0</v>
      </c>
      <c r="O56" s="2">
        <f t="shared" si="30"/>
        <v>0</v>
      </c>
      <c r="P56" s="1"/>
      <c r="Q56" s="1"/>
      <c r="R56" s="1"/>
      <c r="S56" s="1"/>
      <c r="T56" s="1"/>
      <c r="U56" s="12"/>
      <c r="V56" s="12"/>
      <c r="W56" s="13"/>
      <c r="X56" s="12"/>
      <c r="Y56" s="1"/>
      <c r="Z56" s="1"/>
      <c r="AA56" s="16">
        <f t="shared" si="32"/>
        <v>0</v>
      </c>
      <c r="AB56" s="1"/>
      <c r="AC56" s="49"/>
      <c r="AD56" s="49"/>
      <c r="AE56" s="49"/>
    </row>
    <row r="57" spans="1:31" ht="110.25" x14ac:dyDescent="0.25">
      <c r="A57" s="47">
        <v>47</v>
      </c>
      <c r="B57" s="40" t="s">
        <v>97</v>
      </c>
      <c r="C57" s="45" t="s">
        <v>98</v>
      </c>
      <c r="D57" s="1" t="s">
        <v>4</v>
      </c>
      <c r="E57" s="15">
        <f>AA57</f>
        <v>1</v>
      </c>
      <c r="F57" s="1">
        <f>U57</f>
        <v>42840</v>
      </c>
      <c r="G57" s="10">
        <f t="shared" si="5"/>
        <v>42840</v>
      </c>
      <c r="H57" s="3">
        <v>10</v>
      </c>
      <c r="I57" s="1">
        <v>47600</v>
      </c>
      <c r="J57" s="1">
        <f t="shared" si="25"/>
        <v>476000</v>
      </c>
      <c r="K57" s="1">
        <v>8</v>
      </c>
      <c r="L57" s="1">
        <v>47600</v>
      </c>
      <c r="M57" s="2">
        <f t="shared" si="26"/>
        <v>380800</v>
      </c>
      <c r="N57" s="1">
        <f t="shared" si="29"/>
        <v>2</v>
      </c>
      <c r="O57" s="2">
        <f t="shared" si="30"/>
        <v>95200</v>
      </c>
      <c r="P57" s="1">
        <v>1</v>
      </c>
      <c r="Q57" s="1">
        <f t="shared" si="31"/>
        <v>47600</v>
      </c>
      <c r="R57" s="1"/>
      <c r="S57" s="1"/>
      <c r="T57" s="1"/>
      <c r="U57" s="1">
        <v>42840</v>
      </c>
      <c r="V57" s="12"/>
      <c r="W57" s="13"/>
      <c r="X57" s="12"/>
      <c r="AA57" s="16">
        <f t="shared" si="32"/>
        <v>1</v>
      </c>
      <c r="AB57" s="1">
        <f>AA57*U57</f>
        <v>42840</v>
      </c>
      <c r="AC57" s="1" t="s">
        <v>323</v>
      </c>
      <c r="AD57" s="1" t="s">
        <v>324</v>
      </c>
      <c r="AE57" s="1" t="s">
        <v>325</v>
      </c>
    </row>
    <row r="58" spans="1:31" ht="94.5" x14ac:dyDescent="0.25">
      <c r="A58" s="47">
        <v>48</v>
      </c>
      <c r="B58" s="40" t="s">
        <v>99</v>
      </c>
      <c r="C58" s="45" t="s">
        <v>100</v>
      </c>
      <c r="D58" s="1" t="s">
        <v>4</v>
      </c>
      <c r="E58" s="15">
        <f>AA58</f>
        <v>1.2</v>
      </c>
      <c r="F58" s="1">
        <f t="shared" ref="F58:F61" si="33">U58</f>
        <v>141210</v>
      </c>
      <c r="G58" s="10">
        <f t="shared" si="5"/>
        <v>169452</v>
      </c>
      <c r="H58" s="3">
        <v>9</v>
      </c>
      <c r="I58" s="1">
        <v>156900</v>
      </c>
      <c r="J58" s="1">
        <f t="shared" si="25"/>
        <v>1412100</v>
      </c>
      <c r="K58" s="1">
        <v>5</v>
      </c>
      <c r="L58" s="1">
        <v>156900</v>
      </c>
      <c r="M58" s="2">
        <f t="shared" si="26"/>
        <v>784500</v>
      </c>
      <c r="N58" s="1">
        <f t="shared" si="29"/>
        <v>4</v>
      </c>
      <c r="O58" s="2">
        <f t="shared" si="30"/>
        <v>627600</v>
      </c>
      <c r="P58" s="1">
        <f t="shared" ref="P58:P61" si="34">N58*30%</f>
        <v>1.2</v>
      </c>
      <c r="Q58" s="1">
        <f t="shared" si="31"/>
        <v>188280</v>
      </c>
      <c r="R58" s="1"/>
      <c r="S58" s="1"/>
      <c r="T58" s="1"/>
      <c r="U58" s="1">
        <v>141210</v>
      </c>
      <c r="V58" s="12"/>
      <c r="W58" s="13"/>
      <c r="X58" s="12"/>
      <c r="AA58" s="16">
        <f t="shared" si="32"/>
        <v>1.2</v>
      </c>
      <c r="AB58" s="1">
        <v>141210</v>
      </c>
      <c r="AC58" s="1" t="s">
        <v>323</v>
      </c>
      <c r="AD58" s="1" t="s">
        <v>324</v>
      </c>
      <c r="AE58" s="1" t="s">
        <v>325</v>
      </c>
    </row>
    <row r="59" spans="1:31" ht="110.25" x14ac:dyDescent="0.25">
      <c r="A59" s="47">
        <v>49</v>
      </c>
      <c r="B59" s="40" t="s">
        <v>101</v>
      </c>
      <c r="C59" s="45" t="s">
        <v>102</v>
      </c>
      <c r="D59" s="1" t="s">
        <v>4</v>
      </c>
      <c r="E59" s="15">
        <f>AA59</f>
        <v>1</v>
      </c>
      <c r="F59" s="1">
        <f t="shared" si="33"/>
        <v>32040</v>
      </c>
      <c r="G59" s="10">
        <f t="shared" si="5"/>
        <v>32040</v>
      </c>
      <c r="H59" s="3">
        <v>7</v>
      </c>
      <c r="I59" s="1">
        <v>35600</v>
      </c>
      <c r="J59" s="1">
        <f t="shared" si="25"/>
        <v>249200</v>
      </c>
      <c r="K59" s="1">
        <v>5</v>
      </c>
      <c r="L59" s="1">
        <v>36500</v>
      </c>
      <c r="M59" s="2">
        <f t="shared" si="26"/>
        <v>182500</v>
      </c>
      <c r="N59" s="1">
        <f t="shared" si="29"/>
        <v>2</v>
      </c>
      <c r="O59" s="2">
        <f t="shared" si="30"/>
        <v>66700</v>
      </c>
      <c r="P59" s="1">
        <v>1</v>
      </c>
      <c r="Q59" s="1">
        <f t="shared" si="31"/>
        <v>35600</v>
      </c>
      <c r="R59" s="1"/>
      <c r="S59" s="1"/>
      <c r="T59" s="1"/>
      <c r="U59" s="1">
        <v>32040</v>
      </c>
      <c r="V59" s="12"/>
      <c r="W59" s="13"/>
      <c r="X59" s="12"/>
      <c r="AA59" s="16">
        <f t="shared" si="32"/>
        <v>1</v>
      </c>
      <c r="AB59" s="1">
        <f>AA59*U59</f>
        <v>32040</v>
      </c>
      <c r="AC59" s="1" t="s">
        <v>323</v>
      </c>
      <c r="AD59" s="1" t="s">
        <v>324</v>
      </c>
      <c r="AE59" s="1" t="s">
        <v>325</v>
      </c>
    </row>
    <row r="60" spans="1:31" ht="110.25" x14ac:dyDescent="0.25">
      <c r="A60" s="47">
        <v>50</v>
      </c>
      <c r="B60" s="40" t="s">
        <v>103</v>
      </c>
      <c r="C60" s="45" t="s">
        <v>104</v>
      </c>
      <c r="D60" s="1" t="s">
        <v>1</v>
      </c>
      <c r="E60" s="15">
        <f>AA60</f>
        <v>3</v>
      </c>
      <c r="F60" s="1">
        <f t="shared" si="33"/>
        <v>69930</v>
      </c>
      <c r="G60" s="10">
        <f t="shared" si="5"/>
        <v>209790</v>
      </c>
      <c r="H60" s="3">
        <v>10</v>
      </c>
      <c r="I60" s="1">
        <v>77700</v>
      </c>
      <c r="J60" s="1">
        <f t="shared" si="25"/>
        <v>777000</v>
      </c>
      <c r="K60" s="1"/>
      <c r="L60" s="1"/>
      <c r="M60" s="2">
        <f t="shared" si="26"/>
        <v>0</v>
      </c>
      <c r="N60" s="1">
        <f t="shared" si="29"/>
        <v>10</v>
      </c>
      <c r="O60" s="2">
        <f t="shared" si="30"/>
        <v>777000</v>
      </c>
      <c r="P60" s="1">
        <f t="shared" si="34"/>
        <v>3</v>
      </c>
      <c r="Q60" s="1">
        <f t="shared" si="31"/>
        <v>233100</v>
      </c>
      <c r="R60" s="1"/>
      <c r="S60" s="1"/>
      <c r="T60" s="1"/>
      <c r="U60" s="1">
        <v>69930</v>
      </c>
      <c r="V60" s="12"/>
      <c r="W60" s="13"/>
      <c r="X60" s="12"/>
      <c r="AA60" s="16">
        <f t="shared" si="32"/>
        <v>3</v>
      </c>
      <c r="AB60" s="1">
        <f>AA60*U60</f>
        <v>209790</v>
      </c>
      <c r="AC60" s="1" t="s">
        <v>323</v>
      </c>
      <c r="AD60" s="1" t="s">
        <v>324</v>
      </c>
      <c r="AE60" s="1" t="s">
        <v>325</v>
      </c>
    </row>
    <row r="61" spans="1:31" ht="157.5" x14ac:dyDescent="0.25">
      <c r="A61" s="47">
        <v>51</v>
      </c>
      <c r="B61" s="40" t="s">
        <v>105</v>
      </c>
      <c r="C61" s="45" t="s">
        <v>106</v>
      </c>
      <c r="D61" s="1" t="s">
        <v>4</v>
      </c>
      <c r="E61" s="15">
        <f>AA61</f>
        <v>6</v>
      </c>
      <c r="F61" s="1">
        <f t="shared" si="33"/>
        <v>216270</v>
      </c>
      <c r="G61" s="10">
        <f t="shared" si="5"/>
        <v>1297620</v>
      </c>
      <c r="H61" s="3">
        <v>20</v>
      </c>
      <c r="I61" s="1">
        <v>240300</v>
      </c>
      <c r="J61" s="1">
        <f t="shared" si="25"/>
        <v>4806000</v>
      </c>
      <c r="K61" s="1"/>
      <c r="L61" s="1"/>
      <c r="M61" s="2">
        <f t="shared" si="26"/>
        <v>0</v>
      </c>
      <c r="N61" s="1">
        <f t="shared" si="29"/>
        <v>20</v>
      </c>
      <c r="O61" s="2">
        <f t="shared" si="30"/>
        <v>4806000</v>
      </c>
      <c r="P61" s="1">
        <f t="shared" si="34"/>
        <v>6</v>
      </c>
      <c r="Q61" s="1">
        <f t="shared" si="31"/>
        <v>1441800</v>
      </c>
      <c r="R61" s="1"/>
      <c r="S61" s="1"/>
      <c r="T61" s="1"/>
      <c r="U61" s="1">
        <v>216270</v>
      </c>
      <c r="V61" s="12"/>
      <c r="W61" s="13"/>
      <c r="X61" s="12"/>
      <c r="AA61" s="16">
        <f t="shared" si="32"/>
        <v>6</v>
      </c>
      <c r="AB61" s="1">
        <f>AA61*U61</f>
        <v>1297620</v>
      </c>
      <c r="AC61" s="1" t="s">
        <v>323</v>
      </c>
      <c r="AD61" s="1" t="s">
        <v>324</v>
      </c>
      <c r="AE61" s="1" t="s">
        <v>325</v>
      </c>
    </row>
    <row r="62" spans="1:31" s="51" customFormat="1" x14ac:dyDescent="0.25">
      <c r="A62" s="92" t="s">
        <v>107</v>
      </c>
      <c r="B62" s="93"/>
      <c r="C62" s="94"/>
      <c r="D62" s="60"/>
      <c r="E62" s="50"/>
      <c r="F62" s="24"/>
      <c r="G62" s="89"/>
      <c r="H62" s="3"/>
      <c r="I62" s="3"/>
      <c r="J62" s="1">
        <f t="shared" si="25"/>
        <v>0</v>
      </c>
      <c r="K62" s="1"/>
      <c r="L62" s="1"/>
      <c r="M62" s="2">
        <f t="shared" si="26"/>
        <v>0</v>
      </c>
      <c r="N62" s="1">
        <f t="shared" si="29"/>
        <v>0</v>
      </c>
      <c r="O62" s="2">
        <f t="shared" si="30"/>
        <v>0</v>
      </c>
      <c r="P62" s="1"/>
      <c r="Q62" s="1"/>
      <c r="R62" s="1"/>
      <c r="S62" s="1"/>
      <c r="T62" s="1"/>
      <c r="U62" s="21"/>
      <c r="V62" s="12"/>
      <c r="W62" s="61"/>
      <c r="X62" s="12"/>
      <c r="Y62" s="1"/>
      <c r="Z62" s="1"/>
      <c r="AA62" s="16">
        <f t="shared" si="32"/>
        <v>0</v>
      </c>
      <c r="AB62" s="1"/>
      <c r="AC62" s="49"/>
      <c r="AD62" s="49"/>
      <c r="AE62" s="49"/>
    </row>
    <row r="63" spans="1:31" ht="63.75" x14ac:dyDescent="0.25">
      <c r="A63" s="47">
        <v>52</v>
      </c>
      <c r="B63" s="41" t="s">
        <v>108</v>
      </c>
      <c r="C63" s="37" t="s">
        <v>109</v>
      </c>
      <c r="D63" s="58" t="s">
        <v>4</v>
      </c>
      <c r="E63" s="15">
        <f t="shared" ref="E63:E73" si="35">AA63</f>
        <v>2</v>
      </c>
      <c r="F63" s="3">
        <f>W63</f>
        <v>121500</v>
      </c>
      <c r="G63" s="10">
        <f t="shared" si="5"/>
        <v>243000</v>
      </c>
      <c r="H63" s="55">
        <v>5</v>
      </c>
      <c r="I63" s="62">
        <v>130005</v>
      </c>
      <c r="J63" s="1">
        <f t="shared" si="25"/>
        <v>650025</v>
      </c>
      <c r="K63" s="1"/>
      <c r="L63" s="1"/>
      <c r="M63" s="2">
        <f t="shared" si="26"/>
        <v>0</v>
      </c>
      <c r="N63" s="1">
        <f t="shared" si="29"/>
        <v>5</v>
      </c>
      <c r="O63" s="2">
        <f t="shared" si="30"/>
        <v>650025</v>
      </c>
      <c r="P63" s="1">
        <v>2</v>
      </c>
      <c r="Q63" s="1">
        <f t="shared" si="31"/>
        <v>260010</v>
      </c>
      <c r="R63" s="1"/>
      <c r="S63" s="1"/>
      <c r="T63" s="1"/>
      <c r="U63" s="12"/>
      <c r="V63" s="12"/>
      <c r="W63" s="63">
        <v>121500</v>
      </c>
      <c r="X63" s="12"/>
      <c r="AA63" s="16">
        <f t="shared" si="32"/>
        <v>2</v>
      </c>
      <c r="AB63" s="1">
        <f>AA63*W63</f>
        <v>243000</v>
      </c>
      <c r="AC63" s="1" t="s">
        <v>323</v>
      </c>
      <c r="AD63" s="1" t="s">
        <v>324</v>
      </c>
      <c r="AE63" s="1" t="s">
        <v>325</v>
      </c>
    </row>
    <row r="64" spans="1:31" ht="63.75" x14ac:dyDescent="0.25">
      <c r="A64" s="47">
        <v>53</v>
      </c>
      <c r="B64" s="41" t="s">
        <v>110</v>
      </c>
      <c r="C64" s="37" t="s">
        <v>111</v>
      </c>
      <c r="D64" s="58" t="s">
        <v>4</v>
      </c>
      <c r="E64" s="15">
        <f t="shared" si="35"/>
        <v>1</v>
      </c>
      <c r="F64" s="3">
        <f t="shared" ref="F64:F73" si="36">W64</f>
        <v>135000</v>
      </c>
      <c r="G64" s="10">
        <f t="shared" si="5"/>
        <v>135000</v>
      </c>
      <c r="H64" s="55">
        <v>2</v>
      </c>
      <c r="I64" s="62">
        <v>144450</v>
      </c>
      <c r="J64" s="1">
        <f t="shared" si="25"/>
        <v>288900</v>
      </c>
      <c r="K64" s="1"/>
      <c r="L64" s="1"/>
      <c r="M64" s="2">
        <f t="shared" si="26"/>
        <v>0</v>
      </c>
      <c r="N64" s="1">
        <f t="shared" si="29"/>
        <v>2</v>
      </c>
      <c r="O64" s="2">
        <f t="shared" si="30"/>
        <v>288900</v>
      </c>
      <c r="P64" s="1">
        <v>1</v>
      </c>
      <c r="Q64" s="1">
        <f t="shared" si="31"/>
        <v>144450</v>
      </c>
      <c r="R64" s="1"/>
      <c r="S64" s="1"/>
      <c r="T64" s="1"/>
      <c r="U64" s="12"/>
      <c r="V64" s="12"/>
      <c r="W64" s="63">
        <v>135000</v>
      </c>
      <c r="X64" s="12"/>
      <c r="AA64" s="16">
        <f t="shared" si="32"/>
        <v>1</v>
      </c>
      <c r="AB64" s="1">
        <f t="shared" ref="AB64:AB73" si="37">AA64*W64</f>
        <v>135000</v>
      </c>
      <c r="AC64" s="1" t="s">
        <v>323</v>
      </c>
      <c r="AD64" s="1" t="s">
        <v>324</v>
      </c>
      <c r="AE64" s="1" t="s">
        <v>325</v>
      </c>
    </row>
    <row r="65" spans="1:31" ht="63.75" x14ac:dyDescent="0.25">
      <c r="A65" s="47">
        <v>54</v>
      </c>
      <c r="B65" s="41" t="s">
        <v>112</v>
      </c>
      <c r="C65" s="37" t="s">
        <v>113</v>
      </c>
      <c r="D65" s="58" t="s">
        <v>4</v>
      </c>
      <c r="E65" s="15">
        <f t="shared" si="35"/>
        <v>1</v>
      </c>
      <c r="F65" s="3">
        <f t="shared" si="36"/>
        <v>94500</v>
      </c>
      <c r="G65" s="10">
        <f t="shared" si="5"/>
        <v>94500</v>
      </c>
      <c r="H65" s="55">
        <v>3</v>
      </c>
      <c r="I65" s="62">
        <v>101115</v>
      </c>
      <c r="J65" s="1">
        <f t="shared" si="25"/>
        <v>303345</v>
      </c>
      <c r="K65" s="1"/>
      <c r="L65" s="1"/>
      <c r="M65" s="2">
        <f t="shared" si="26"/>
        <v>0</v>
      </c>
      <c r="N65" s="1">
        <f t="shared" si="29"/>
        <v>3</v>
      </c>
      <c r="O65" s="2">
        <f t="shared" si="30"/>
        <v>303345</v>
      </c>
      <c r="P65" s="1">
        <v>1</v>
      </c>
      <c r="Q65" s="1">
        <f t="shared" si="31"/>
        <v>101115</v>
      </c>
      <c r="R65" s="1"/>
      <c r="S65" s="1"/>
      <c r="T65" s="1"/>
      <c r="U65" s="12"/>
      <c r="V65" s="12"/>
      <c r="W65" s="63">
        <v>94500</v>
      </c>
      <c r="X65" s="12"/>
      <c r="AA65" s="16">
        <f t="shared" si="32"/>
        <v>1</v>
      </c>
      <c r="AB65" s="1">
        <f t="shared" si="37"/>
        <v>94500</v>
      </c>
      <c r="AC65" s="1" t="s">
        <v>323</v>
      </c>
      <c r="AD65" s="1" t="s">
        <v>324</v>
      </c>
      <c r="AE65" s="1" t="s">
        <v>325</v>
      </c>
    </row>
    <row r="66" spans="1:31" ht="63.75" x14ac:dyDescent="0.25">
      <c r="A66" s="47">
        <v>55</v>
      </c>
      <c r="B66" s="41" t="s">
        <v>114</v>
      </c>
      <c r="C66" s="64" t="s">
        <v>115</v>
      </c>
      <c r="D66" s="58" t="s">
        <v>4</v>
      </c>
      <c r="E66" s="15">
        <f t="shared" si="35"/>
        <v>1</v>
      </c>
      <c r="F66" s="3">
        <f t="shared" si="36"/>
        <v>297000</v>
      </c>
      <c r="G66" s="10">
        <f t="shared" si="5"/>
        <v>297000</v>
      </c>
      <c r="H66" s="55">
        <v>1</v>
      </c>
      <c r="I66" s="62">
        <v>317790</v>
      </c>
      <c r="J66" s="1">
        <f t="shared" si="25"/>
        <v>317790</v>
      </c>
      <c r="K66" s="1"/>
      <c r="L66" s="1"/>
      <c r="M66" s="2">
        <f t="shared" si="26"/>
        <v>0</v>
      </c>
      <c r="N66" s="1">
        <f t="shared" si="29"/>
        <v>1</v>
      </c>
      <c r="O66" s="2">
        <f t="shared" si="30"/>
        <v>317790</v>
      </c>
      <c r="P66" s="1">
        <v>1</v>
      </c>
      <c r="Q66" s="1">
        <f t="shared" si="31"/>
        <v>317790</v>
      </c>
      <c r="R66" s="1"/>
      <c r="S66" s="1"/>
      <c r="T66" s="1"/>
      <c r="U66" s="12"/>
      <c r="V66" s="12"/>
      <c r="W66" s="63">
        <v>297000</v>
      </c>
      <c r="X66" s="12"/>
      <c r="AA66" s="16">
        <f t="shared" si="32"/>
        <v>1</v>
      </c>
      <c r="AB66" s="1">
        <f t="shared" si="37"/>
        <v>297000</v>
      </c>
      <c r="AC66" s="1" t="s">
        <v>323</v>
      </c>
      <c r="AD66" s="1" t="s">
        <v>324</v>
      </c>
      <c r="AE66" s="1" t="s">
        <v>325</v>
      </c>
    </row>
    <row r="67" spans="1:31" ht="63.75" x14ac:dyDescent="0.25">
      <c r="A67" s="47">
        <v>56</v>
      </c>
      <c r="B67" s="41" t="s">
        <v>116</v>
      </c>
      <c r="C67" s="64" t="s">
        <v>117</v>
      </c>
      <c r="D67" s="58" t="s">
        <v>4</v>
      </c>
      <c r="E67" s="15">
        <f t="shared" si="35"/>
        <v>1</v>
      </c>
      <c r="F67" s="3">
        <f t="shared" si="36"/>
        <v>135000</v>
      </c>
      <c r="G67" s="10">
        <f t="shared" si="5"/>
        <v>135000</v>
      </c>
      <c r="H67" s="55">
        <v>1</v>
      </c>
      <c r="I67" s="62">
        <v>144450</v>
      </c>
      <c r="J67" s="1">
        <f t="shared" si="25"/>
        <v>144450</v>
      </c>
      <c r="K67" s="1"/>
      <c r="L67" s="1"/>
      <c r="M67" s="2">
        <f t="shared" si="26"/>
        <v>0</v>
      </c>
      <c r="N67" s="1">
        <f t="shared" si="29"/>
        <v>1</v>
      </c>
      <c r="O67" s="2">
        <f t="shared" si="30"/>
        <v>144450</v>
      </c>
      <c r="P67" s="1">
        <v>1</v>
      </c>
      <c r="Q67" s="1">
        <f t="shared" si="31"/>
        <v>144450</v>
      </c>
      <c r="R67" s="1"/>
      <c r="S67" s="1"/>
      <c r="T67" s="1"/>
      <c r="U67" s="12"/>
      <c r="V67" s="12"/>
      <c r="W67" s="63">
        <v>135000</v>
      </c>
      <c r="X67" s="12"/>
      <c r="AA67" s="16">
        <f t="shared" si="32"/>
        <v>1</v>
      </c>
      <c r="AB67" s="1">
        <f t="shared" si="37"/>
        <v>135000</v>
      </c>
      <c r="AC67" s="1" t="s">
        <v>323</v>
      </c>
      <c r="AD67" s="1" t="s">
        <v>324</v>
      </c>
      <c r="AE67" s="1" t="s">
        <v>325</v>
      </c>
    </row>
    <row r="68" spans="1:31" ht="63.75" x14ac:dyDescent="0.25">
      <c r="A68" s="47">
        <v>57</v>
      </c>
      <c r="B68" s="41" t="s">
        <v>118</v>
      </c>
      <c r="C68" s="64" t="s">
        <v>119</v>
      </c>
      <c r="D68" s="58" t="s">
        <v>4</v>
      </c>
      <c r="E68" s="15">
        <f t="shared" si="35"/>
        <v>1</v>
      </c>
      <c r="F68" s="3">
        <f t="shared" si="36"/>
        <v>135000</v>
      </c>
      <c r="G68" s="10">
        <f t="shared" ref="G68:G131" si="38">F68*E68</f>
        <v>135000</v>
      </c>
      <c r="H68" s="55">
        <v>1</v>
      </c>
      <c r="I68" s="62">
        <v>144450</v>
      </c>
      <c r="J68" s="1">
        <f t="shared" si="25"/>
        <v>144450</v>
      </c>
      <c r="K68" s="1"/>
      <c r="L68" s="1"/>
      <c r="M68" s="2">
        <f t="shared" si="26"/>
        <v>0</v>
      </c>
      <c r="N68" s="1">
        <f t="shared" si="29"/>
        <v>1</v>
      </c>
      <c r="O68" s="2">
        <f t="shared" si="30"/>
        <v>144450</v>
      </c>
      <c r="P68" s="1">
        <v>1</v>
      </c>
      <c r="Q68" s="1">
        <f t="shared" si="31"/>
        <v>144450</v>
      </c>
      <c r="R68" s="1"/>
      <c r="S68" s="1"/>
      <c r="T68" s="1"/>
      <c r="U68" s="12"/>
      <c r="V68" s="12"/>
      <c r="W68" s="63">
        <v>135000</v>
      </c>
      <c r="X68" s="12"/>
      <c r="AA68" s="16">
        <f t="shared" si="32"/>
        <v>1</v>
      </c>
      <c r="AB68" s="1">
        <f t="shared" si="37"/>
        <v>135000</v>
      </c>
      <c r="AC68" s="1" t="s">
        <v>323</v>
      </c>
      <c r="AD68" s="1" t="s">
        <v>324</v>
      </c>
      <c r="AE68" s="1" t="s">
        <v>325</v>
      </c>
    </row>
    <row r="69" spans="1:31" ht="63.75" x14ac:dyDescent="0.25">
      <c r="A69" s="47">
        <v>58</v>
      </c>
      <c r="B69" s="41" t="s">
        <v>120</v>
      </c>
      <c r="C69" s="64" t="s">
        <v>121</v>
      </c>
      <c r="D69" s="58" t="s">
        <v>4</v>
      </c>
      <c r="E69" s="15">
        <f t="shared" si="35"/>
        <v>1</v>
      </c>
      <c r="F69" s="3">
        <f t="shared" si="36"/>
        <v>202500</v>
      </c>
      <c r="G69" s="10">
        <f t="shared" si="38"/>
        <v>202500</v>
      </c>
      <c r="H69" s="55">
        <v>1</v>
      </c>
      <c r="I69" s="62">
        <v>216675</v>
      </c>
      <c r="J69" s="1">
        <f t="shared" si="25"/>
        <v>216675</v>
      </c>
      <c r="K69" s="1"/>
      <c r="L69" s="1"/>
      <c r="M69" s="2">
        <f t="shared" si="26"/>
        <v>0</v>
      </c>
      <c r="N69" s="1">
        <f t="shared" si="29"/>
        <v>1</v>
      </c>
      <c r="O69" s="2">
        <f t="shared" si="30"/>
        <v>216675</v>
      </c>
      <c r="P69" s="1">
        <v>1</v>
      </c>
      <c r="Q69" s="1">
        <f t="shared" si="31"/>
        <v>216675</v>
      </c>
      <c r="R69" s="1"/>
      <c r="S69" s="1"/>
      <c r="T69" s="1"/>
      <c r="U69" s="12"/>
      <c r="V69" s="12"/>
      <c r="W69" s="63">
        <v>202500</v>
      </c>
      <c r="X69" s="12"/>
      <c r="AA69" s="16">
        <f t="shared" si="32"/>
        <v>1</v>
      </c>
      <c r="AB69" s="1">
        <f t="shared" si="37"/>
        <v>202500</v>
      </c>
      <c r="AC69" s="1" t="s">
        <v>323</v>
      </c>
      <c r="AD69" s="1" t="s">
        <v>324</v>
      </c>
      <c r="AE69" s="1" t="s">
        <v>325</v>
      </c>
    </row>
    <row r="70" spans="1:31" ht="63.75" x14ac:dyDescent="0.25">
      <c r="A70" s="47">
        <v>59</v>
      </c>
      <c r="B70" s="41" t="s">
        <v>122</v>
      </c>
      <c r="C70" s="64" t="s">
        <v>123</v>
      </c>
      <c r="D70" s="58" t="s">
        <v>4</v>
      </c>
      <c r="E70" s="15">
        <f t="shared" si="35"/>
        <v>1</v>
      </c>
      <c r="F70" s="3">
        <f t="shared" si="36"/>
        <v>405000</v>
      </c>
      <c r="G70" s="10">
        <f t="shared" si="38"/>
        <v>405000</v>
      </c>
      <c r="H70" s="55">
        <v>1</v>
      </c>
      <c r="I70" s="62">
        <v>433350</v>
      </c>
      <c r="J70" s="1">
        <f t="shared" si="25"/>
        <v>433350</v>
      </c>
      <c r="K70" s="1"/>
      <c r="L70" s="1"/>
      <c r="M70" s="2">
        <f t="shared" si="26"/>
        <v>0</v>
      </c>
      <c r="N70" s="1">
        <f t="shared" si="29"/>
        <v>1</v>
      </c>
      <c r="O70" s="2">
        <f t="shared" si="30"/>
        <v>433350</v>
      </c>
      <c r="P70" s="1">
        <v>1</v>
      </c>
      <c r="Q70" s="1">
        <f t="shared" si="31"/>
        <v>433350</v>
      </c>
      <c r="R70" s="1"/>
      <c r="S70" s="1"/>
      <c r="T70" s="1"/>
      <c r="U70" s="12"/>
      <c r="V70" s="12"/>
      <c r="W70" s="63">
        <v>405000</v>
      </c>
      <c r="X70" s="12"/>
      <c r="AA70" s="16">
        <f t="shared" si="32"/>
        <v>1</v>
      </c>
      <c r="AB70" s="1">
        <f t="shared" si="37"/>
        <v>405000</v>
      </c>
      <c r="AC70" s="1" t="s">
        <v>323</v>
      </c>
      <c r="AD70" s="1" t="s">
        <v>324</v>
      </c>
      <c r="AE70" s="1" t="s">
        <v>325</v>
      </c>
    </row>
    <row r="71" spans="1:31" ht="63.75" x14ac:dyDescent="0.25">
      <c r="A71" s="47">
        <v>60</v>
      </c>
      <c r="B71" s="41" t="s">
        <v>124</v>
      </c>
      <c r="C71" s="64" t="s">
        <v>125</v>
      </c>
      <c r="D71" s="58" t="s">
        <v>4</v>
      </c>
      <c r="E71" s="15">
        <f t="shared" si="35"/>
        <v>1</v>
      </c>
      <c r="F71" s="3">
        <f t="shared" si="36"/>
        <v>324000</v>
      </c>
      <c r="G71" s="10">
        <f t="shared" si="38"/>
        <v>324000</v>
      </c>
      <c r="H71" s="55">
        <v>1</v>
      </c>
      <c r="I71" s="62">
        <v>346680</v>
      </c>
      <c r="J71" s="1">
        <f t="shared" si="25"/>
        <v>346680</v>
      </c>
      <c r="K71" s="1"/>
      <c r="L71" s="1"/>
      <c r="M71" s="2">
        <f t="shared" si="26"/>
        <v>0</v>
      </c>
      <c r="N71" s="1">
        <f t="shared" si="29"/>
        <v>1</v>
      </c>
      <c r="O71" s="2">
        <f t="shared" si="30"/>
        <v>346680</v>
      </c>
      <c r="P71" s="1">
        <v>1</v>
      </c>
      <c r="Q71" s="1">
        <f t="shared" si="31"/>
        <v>346680</v>
      </c>
      <c r="R71" s="65"/>
      <c r="S71" s="65"/>
      <c r="T71" s="65"/>
      <c r="U71" s="66"/>
      <c r="V71" s="12"/>
      <c r="W71" s="63">
        <v>324000</v>
      </c>
      <c r="X71" s="12"/>
      <c r="AA71" s="16">
        <f t="shared" si="32"/>
        <v>1</v>
      </c>
      <c r="AB71" s="1">
        <f t="shared" si="37"/>
        <v>324000</v>
      </c>
      <c r="AC71" s="1" t="s">
        <v>323</v>
      </c>
      <c r="AD71" s="1" t="s">
        <v>324</v>
      </c>
      <c r="AE71" s="1" t="s">
        <v>325</v>
      </c>
    </row>
    <row r="72" spans="1:31" ht="63.75" x14ac:dyDescent="0.25">
      <c r="A72" s="47">
        <v>61</v>
      </c>
      <c r="B72" s="41" t="s">
        <v>126</v>
      </c>
      <c r="C72" s="64" t="s">
        <v>127</v>
      </c>
      <c r="D72" s="58" t="s">
        <v>4</v>
      </c>
      <c r="E72" s="15">
        <f t="shared" si="35"/>
        <v>2</v>
      </c>
      <c r="F72" s="3">
        <f t="shared" si="36"/>
        <v>202500</v>
      </c>
      <c r="G72" s="10">
        <f t="shared" si="38"/>
        <v>405000</v>
      </c>
      <c r="H72" s="55">
        <v>3</v>
      </c>
      <c r="I72" s="62">
        <v>216675</v>
      </c>
      <c r="J72" s="1">
        <f t="shared" si="25"/>
        <v>650025</v>
      </c>
      <c r="K72" s="1"/>
      <c r="L72" s="1"/>
      <c r="M72" s="2">
        <f t="shared" si="26"/>
        <v>0</v>
      </c>
      <c r="N72" s="1">
        <f t="shared" si="29"/>
        <v>3</v>
      </c>
      <c r="O72" s="2">
        <f t="shared" si="30"/>
        <v>650025</v>
      </c>
      <c r="P72" s="1">
        <v>2</v>
      </c>
      <c r="Q72" s="1">
        <f t="shared" si="31"/>
        <v>433350</v>
      </c>
      <c r="R72" s="1"/>
      <c r="S72" s="1"/>
      <c r="T72" s="1"/>
      <c r="U72" s="12"/>
      <c r="V72" s="12"/>
      <c r="W72" s="63">
        <v>202500</v>
      </c>
      <c r="X72" s="12"/>
      <c r="AA72" s="16">
        <f t="shared" si="32"/>
        <v>2</v>
      </c>
      <c r="AB72" s="1">
        <f t="shared" si="37"/>
        <v>405000</v>
      </c>
      <c r="AC72" s="1" t="s">
        <v>323</v>
      </c>
      <c r="AD72" s="1" t="s">
        <v>324</v>
      </c>
      <c r="AE72" s="1" t="s">
        <v>325</v>
      </c>
    </row>
    <row r="73" spans="1:31" ht="63.75" x14ac:dyDescent="0.25">
      <c r="A73" s="47">
        <v>62</v>
      </c>
      <c r="B73" s="41" t="s">
        <v>128</v>
      </c>
      <c r="C73" s="64" t="s">
        <v>129</v>
      </c>
      <c r="D73" s="58" t="s">
        <v>4</v>
      </c>
      <c r="E73" s="15">
        <f t="shared" si="35"/>
        <v>1</v>
      </c>
      <c r="F73" s="3">
        <f t="shared" si="36"/>
        <v>728800</v>
      </c>
      <c r="G73" s="10">
        <f t="shared" si="38"/>
        <v>728800</v>
      </c>
      <c r="H73" s="55">
        <v>3</v>
      </c>
      <c r="I73" s="62">
        <v>729000</v>
      </c>
      <c r="J73" s="1">
        <f t="shared" si="25"/>
        <v>2187000</v>
      </c>
      <c r="K73" s="1"/>
      <c r="L73" s="1"/>
      <c r="M73" s="2">
        <f t="shared" si="26"/>
        <v>0</v>
      </c>
      <c r="N73" s="1">
        <f t="shared" si="29"/>
        <v>3</v>
      </c>
      <c r="O73" s="2">
        <f t="shared" si="30"/>
        <v>2187000</v>
      </c>
      <c r="P73" s="1">
        <v>2</v>
      </c>
      <c r="Q73" s="1">
        <f t="shared" si="31"/>
        <v>1458000</v>
      </c>
      <c r="R73" s="1"/>
      <c r="S73" s="1"/>
      <c r="T73" s="1"/>
      <c r="U73" s="12"/>
      <c r="V73" s="12"/>
      <c r="W73" s="63">
        <v>728800</v>
      </c>
      <c r="X73" s="12"/>
      <c r="Y73" s="1">
        <v>1</v>
      </c>
      <c r="Z73" s="1">
        <f>Y73*W73</f>
        <v>728800</v>
      </c>
      <c r="AA73" s="16">
        <f t="shared" si="32"/>
        <v>1</v>
      </c>
      <c r="AB73" s="1">
        <f t="shared" si="37"/>
        <v>728800</v>
      </c>
      <c r="AC73" s="1" t="s">
        <v>323</v>
      </c>
      <c r="AD73" s="1" t="s">
        <v>324</v>
      </c>
      <c r="AE73" s="1" t="s">
        <v>325</v>
      </c>
    </row>
    <row r="74" spans="1:31" s="51" customFormat="1" x14ac:dyDescent="0.25">
      <c r="A74" s="92" t="s">
        <v>130</v>
      </c>
      <c r="B74" s="93"/>
      <c r="C74" s="94"/>
      <c r="D74" s="60"/>
      <c r="E74" s="50"/>
      <c r="F74" s="24"/>
      <c r="G74" s="89">
        <f t="shared" si="38"/>
        <v>0</v>
      </c>
      <c r="H74" s="3"/>
      <c r="I74" s="67"/>
      <c r="J74" s="1">
        <f t="shared" si="25"/>
        <v>0</v>
      </c>
      <c r="K74" s="1"/>
      <c r="L74" s="1"/>
      <c r="M74" s="2">
        <f t="shared" si="26"/>
        <v>0</v>
      </c>
      <c r="N74" s="1">
        <f t="shared" si="29"/>
        <v>0</v>
      </c>
      <c r="O74" s="2">
        <f t="shared" si="30"/>
        <v>0</v>
      </c>
      <c r="P74" s="1"/>
      <c r="Q74" s="1"/>
      <c r="R74" s="1"/>
      <c r="S74" s="1"/>
      <c r="T74" s="1"/>
      <c r="U74" s="12"/>
      <c r="V74" s="12"/>
      <c r="W74" s="13"/>
      <c r="X74" s="12"/>
      <c r="Y74" s="1"/>
      <c r="Z74" s="1"/>
      <c r="AA74" s="16">
        <f t="shared" si="32"/>
        <v>0</v>
      </c>
      <c r="AB74" s="1"/>
      <c r="AC74" s="49"/>
      <c r="AD74" s="49"/>
      <c r="AE74" s="49"/>
    </row>
    <row r="75" spans="1:31" ht="63.75" x14ac:dyDescent="0.25">
      <c r="A75" s="47">
        <v>63</v>
      </c>
      <c r="B75" s="42" t="s">
        <v>133</v>
      </c>
      <c r="C75" s="68" t="s">
        <v>134</v>
      </c>
      <c r="D75" s="69" t="s">
        <v>135</v>
      </c>
      <c r="E75" s="15">
        <f t="shared" ref="E75:E107" si="39">AA75</f>
        <v>1</v>
      </c>
      <c r="F75" s="48">
        <f>R75</f>
        <v>91641</v>
      </c>
      <c r="G75" s="10">
        <f t="shared" si="38"/>
        <v>91641</v>
      </c>
      <c r="H75" s="3">
        <v>2</v>
      </c>
      <c r="I75" s="69">
        <v>91641</v>
      </c>
      <c r="J75" s="1">
        <f t="shared" si="25"/>
        <v>183282</v>
      </c>
      <c r="K75" s="1">
        <v>1</v>
      </c>
      <c r="L75" s="1">
        <v>91061</v>
      </c>
      <c r="M75" s="2">
        <f t="shared" si="26"/>
        <v>91061</v>
      </c>
      <c r="N75" s="1">
        <f t="shared" si="29"/>
        <v>1</v>
      </c>
      <c r="O75" s="2">
        <f t="shared" si="30"/>
        <v>92221</v>
      </c>
      <c r="P75" s="1">
        <v>1</v>
      </c>
      <c r="Q75" s="1">
        <f t="shared" si="31"/>
        <v>91641</v>
      </c>
      <c r="R75" s="69">
        <v>91641</v>
      </c>
      <c r="S75" s="1"/>
      <c r="T75" s="1"/>
      <c r="U75" s="12"/>
      <c r="V75" s="12"/>
      <c r="W75" s="13"/>
      <c r="X75" s="12"/>
      <c r="Y75" s="1">
        <v>0</v>
      </c>
      <c r="AA75" s="16">
        <f t="shared" si="32"/>
        <v>1</v>
      </c>
      <c r="AB75" s="1">
        <f t="shared" ref="AB75:AB107" si="40">AA75*R75</f>
        <v>91641</v>
      </c>
      <c r="AC75" s="1" t="s">
        <v>323</v>
      </c>
      <c r="AD75" s="1" t="s">
        <v>324</v>
      </c>
      <c r="AE75" s="1" t="s">
        <v>325</v>
      </c>
    </row>
    <row r="76" spans="1:31" ht="63.75" x14ac:dyDescent="0.25">
      <c r="A76" s="47">
        <v>64</v>
      </c>
      <c r="B76" s="42" t="s">
        <v>136</v>
      </c>
      <c r="C76" s="70" t="s">
        <v>137</v>
      </c>
      <c r="D76" s="69" t="s">
        <v>135</v>
      </c>
      <c r="E76" s="15">
        <f t="shared" si="39"/>
        <v>1</v>
      </c>
      <c r="F76" s="48">
        <f t="shared" ref="F76:F83" si="41">R76</f>
        <v>672780</v>
      </c>
      <c r="G76" s="10">
        <f t="shared" si="38"/>
        <v>672780</v>
      </c>
      <c r="H76" s="3">
        <v>2</v>
      </c>
      <c r="I76" s="69">
        <v>672780</v>
      </c>
      <c r="J76" s="1">
        <f t="shared" si="25"/>
        <v>1345560</v>
      </c>
      <c r="K76" s="1">
        <v>1</v>
      </c>
      <c r="L76" s="1">
        <v>672200</v>
      </c>
      <c r="M76" s="2">
        <f t="shared" si="26"/>
        <v>672200</v>
      </c>
      <c r="N76" s="1">
        <f t="shared" si="29"/>
        <v>1</v>
      </c>
      <c r="O76" s="2">
        <f t="shared" si="30"/>
        <v>673360</v>
      </c>
      <c r="P76" s="1">
        <v>1</v>
      </c>
      <c r="Q76" s="1">
        <f t="shared" si="31"/>
        <v>672780</v>
      </c>
      <c r="R76" s="69">
        <v>672780</v>
      </c>
      <c r="S76" s="1"/>
      <c r="T76" s="1"/>
      <c r="U76" s="12"/>
      <c r="V76" s="12"/>
      <c r="W76" s="13"/>
      <c r="X76" s="12"/>
      <c r="Y76" s="1">
        <v>0</v>
      </c>
      <c r="AA76" s="16">
        <f t="shared" si="32"/>
        <v>1</v>
      </c>
      <c r="AB76" s="1">
        <f t="shared" si="40"/>
        <v>672780</v>
      </c>
      <c r="AC76" s="1" t="s">
        <v>323</v>
      </c>
      <c r="AD76" s="1" t="s">
        <v>324</v>
      </c>
      <c r="AE76" s="1" t="s">
        <v>325</v>
      </c>
    </row>
    <row r="77" spans="1:31" ht="63.75" x14ac:dyDescent="0.25">
      <c r="A77" s="47">
        <v>65</v>
      </c>
      <c r="B77" s="42" t="s">
        <v>138</v>
      </c>
      <c r="C77" s="68" t="s">
        <v>139</v>
      </c>
      <c r="D77" s="69" t="s">
        <v>135</v>
      </c>
      <c r="E77" s="15">
        <f t="shared" si="39"/>
        <v>1</v>
      </c>
      <c r="F77" s="48">
        <f t="shared" si="41"/>
        <v>672780</v>
      </c>
      <c r="G77" s="10">
        <f t="shared" si="38"/>
        <v>672780</v>
      </c>
      <c r="H77" s="3">
        <v>2</v>
      </c>
      <c r="I77" s="69">
        <v>672780</v>
      </c>
      <c r="J77" s="1">
        <f t="shared" si="25"/>
        <v>1345560</v>
      </c>
      <c r="K77" s="1">
        <v>1</v>
      </c>
      <c r="L77" s="1">
        <v>672200</v>
      </c>
      <c r="M77" s="2">
        <f t="shared" si="26"/>
        <v>672200</v>
      </c>
      <c r="N77" s="1">
        <f t="shared" si="29"/>
        <v>1</v>
      </c>
      <c r="O77" s="2">
        <f t="shared" si="30"/>
        <v>673360</v>
      </c>
      <c r="P77" s="1">
        <v>1</v>
      </c>
      <c r="Q77" s="1">
        <f t="shared" si="31"/>
        <v>672780</v>
      </c>
      <c r="R77" s="69">
        <v>672780</v>
      </c>
      <c r="S77" s="1"/>
      <c r="T77" s="1"/>
      <c r="U77" s="12"/>
      <c r="V77" s="12"/>
      <c r="W77" s="13"/>
      <c r="X77" s="12"/>
      <c r="Y77" s="1">
        <v>0</v>
      </c>
      <c r="AA77" s="16">
        <f t="shared" si="32"/>
        <v>1</v>
      </c>
      <c r="AB77" s="1">
        <f t="shared" si="40"/>
        <v>672780</v>
      </c>
      <c r="AC77" s="1" t="s">
        <v>323</v>
      </c>
      <c r="AD77" s="1" t="s">
        <v>324</v>
      </c>
      <c r="AE77" s="1" t="s">
        <v>325</v>
      </c>
    </row>
    <row r="78" spans="1:31" ht="63.75" x14ac:dyDescent="0.25">
      <c r="A78" s="47">
        <v>66</v>
      </c>
      <c r="B78" s="42" t="s">
        <v>140</v>
      </c>
      <c r="C78" s="68" t="s">
        <v>141</v>
      </c>
      <c r="D78" s="69" t="s">
        <v>135</v>
      </c>
      <c r="E78" s="15">
        <f t="shared" si="39"/>
        <v>1</v>
      </c>
      <c r="F78" s="48">
        <f t="shared" si="41"/>
        <v>672780</v>
      </c>
      <c r="G78" s="10">
        <f t="shared" si="38"/>
        <v>672780</v>
      </c>
      <c r="H78" s="3">
        <v>2</v>
      </c>
      <c r="I78" s="69">
        <v>672780</v>
      </c>
      <c r="J78" s="1">
        <f t="shared" si="25"/>
        <v>1345560</v>
      </c>
      <c r="K78" s="1">
        <v>1</v>
      </c>
      <c r="L78" s="1">
        <v>672200</v>
      </c>
      <c r="M78" s="2">
        <f t="shared" si="26"/>
        <v>672200</v>
      </c>
      <c r="N78" s="1">
        <f t="shared" si="29"/>
        <v>1</v>
      </c>
      <c r="O78" s="2">
        <f t="shared" si="30"/>
        <v>673360</v>
      </c>
      <c r="P78" s="1">
        <v>1</v>
      </c>
      <c r="Q78" s="1">
        <f t="shared" si="31"/>
        <v>672780</v>
      </c>
      <c r="R78" s="69">
        <v>672780</v>
      </c>
      <c r="S78" s="1"/>
      <c r="T78" s="1"/>
      <c r="U78" s="12"/>
      <c r="V78" s="12"/>
      <c r="W78" s="13"/>
      <c r="X78" s="12"/>
      <c r="Y78" s="1">
        <v>0</v>
      </c>
      <c r="AA78" s="16">
        <f t="shared" si="32"/>
        <v>1</v>
      </c>
      <c r="AB78" s="1">
        <f t="shared" si="40"/>
        <v>672780</v>
      </c>
      <c r="AC78" s="1" t="s">
        <v>323</v>
      </c>
      <c r="AD78" s="1" t="s">
        <v>324</v>
      </c>
      <c r="AE78" s="1" t="s">
        <v>325</v>
      </c>
    </row>
    <row r="79" spans="1:31" ht="63.75" x14ac:dyDescent="0.25">
      <c r="A79" s="47">
        <v>67</v>
      </c>
      <c r="B79" s="42" t="s">
        <v>142</v>
      </c>
      <c r="C79" s="68" t="s">
        <v>143</v>
      </c>
      <c r="D79" s="69" t="s">
        <v>135</v>
      </c>
      <c r="E79" s="15">
        <f t="shared" si="39"/>
        <v>1</v>
      </c>
      <c r="F79" s="48">
        <f t="shared" si="41"/>
        <v>672780</v>
      </c>
      <c r="G79" s="10">
        <f t="shared" si="38"/>
        <v>672780</v>
      </c>
      <c r="H79" s="3">
        <v>2</v>
      </c>
      <c r="I79" s="69">
        <v>672780</v>
      </c>
      <c r="J79" s="1">
        <f t="shared" si="25"/>
        <v>1345560</v>
      </c>
      <c r="K79" s="1">
        <v>1</v>
      </c>
      <c r="L79" s="1">
        <v>672200</v>
      </c>
      <c r="M79" s="2">
        <f t="shared" si="26"/>
        <v>672200</v>
      </c>
      <c r="N79" s="1">
        <f t="shared" si="29"/>
        <v>1</v>
      </c>
      <c r="O79" s="2">
        <f t="shared" si="30"/>
        <v>673360</v>
      </c>
      <c r="P79" s="1">
        <v>1</v>
      </c>
      <c r="Q79" s="1">
        <f t="shared" si="31"/>
        <v>672780</v>
      </c>
      <c r="R79" s="69">
        <v>672780</v>
      </c>
      <c r="S79" s="1"/>
      <c r="T79" s="1"/>
      <c r="U79" s="12"/>
      <c r="V79" s="12"/>
      <c r="W79" s="13"/>
      <c r="X79" s="12"/>
      <c r="Y79" s="1">
        <v>0</v>
      </c>
      <c r="AA79" s="16">
        <f t="shared" ref="AA79:AA89" si="42">P79-Y79</f>
        <v>1</v>
      </c>
      <c r="AB79" s="1">
        <f t="shared" si="40"/>
        <v>672780</v>
      </c>
      <c r="AC79" s="1" t="s">
        <v>323</v>
      </c>
      <c r="AD79" s="1" t="s">
        <v>324</v>
      </c>
      <c r="AE79" s="1" t="s">
        <v>325</v>
      </c>
    </row>
    <row r="80" spans="1:31" ht="63.75" x14ac:dyDescent="0.25">
      <c r="A80" s="47">
        <v>68</v>
      </c>
      <c r="B80" s="42" t="s">
        <v>144</v>
      </c>
      <c r="C80" s="68" t="s">
        <v>145</v>
      </c>
      <c r="D80" s="69" t="s">
        <v>135</v>
      </c>
      <c r="E80" s="15">
        <f t="shared" si="39"/>
        <v>1</v>
      </c>
      <c r="F80" s="48">
        <f t="shared" si="41"/>
        <v>408029</v>
      </c>
      <c r="G80" s="10">
        <f t="shared" si="38"/>
        <v>408029</v>
      </c>
      <c r="H80" s="3">
        <v>2</v>
      </c>
      <c r="I80" s="69">
        <v>408029</v>
      </c>
      <c r="J80" s="1">
        <f t="shared" si="25"/>
        <v>816058</v>
      </c>
      <c r="K80" s="1">
        <v>1</v>
      </c>
      <c r="L80" s="1">
        <v>407449</v>
      </c>
      <c r="M80" s="2">
        <f t="shared" si="26"/>
        <v>407449</v>
      </c>
      <c r="N80" s="1">
        <f t="shared" si="29"/>
        <v>1</v>
      </c>
      <c r="O80" s="2">
        <f t="shared" si="30"/>
        <v>408609</v>
      </c>
      <c r="P80" s="1">
        <v>1</v>
      </c>
      <c r="Q80" s="1">
        <f t="shared" si="31"/>
        <v>408029</v>
      </c>
      <c r="R80" s="69">
        <v>408029</v>
      </c>
      <c r="S80" s="1"/>
      <c r="T80" s="1"/>
      <c r="U80" s="12"/>
      <c r="V80" s="12"/>
      <c r="W80" s="13"/>
      <c r="X80" s="12"/>
      <c r="Y80" s="1">
        <v>0</v>
      </c>
      <c r="AA80" s="16">
        <f t="shared" si="42"/>
        <v>1</v>
      </c>
      <c r="AB80" s="1">
        <f t="shared" si="40"/>
        <v>408029</v>
      </c>
      <c r="AC80" s="1" t="s">
        <v>323</v>
      </c>
      <c r="AD80" s="1" t="s">
        <v>324</v>
      </c>
      <c r="AE80" s="1" t="s">
        <v>325</v>
      </c>
    </row>
    <row r="81" spans="1:31" ht="63.75" x14ac:dyDescent="0.25">
      <c r="A81" s="47">
        <v>69</v>
      </c>
      <c r="B81" s="42" t="s">
        <v>146</v>
      </c>
      <c r="C81" s="68" t="s">
        <v>147</v>
      </c>
      <c r="D81" s="69" t="s">
        <v>135</v>
      </c>
      <c r="E81" s="15">
        <f t="shared" si="39"/>
        <v>1</v>
      </c>
      <c r="F81" s="48">
        <f t="shared" si="41"/>
        <v>408029</v>
      </c>
      <c r="G81" s="10">
        <f t="shared" si="38"/>
        <v>408029</v>
      </c>
      <c r="H81" s="3">
        <v>2</v>
      </c>
      <c r="I81" s="69">
        <v>408029</v>
      </c>
      <c r="J81" s="1">
        <f t="shared" si="25"/>
        <v>816058</v>
      </c>
      <c r="K81" s="1">
        <v>1</v>
      </c>
      <c r="L81" s="1">
        <v>407449</v>
      </c>
      <c r="M81" s="2">
        <f t="shared" si="26"/>
        <v>407449</v>
      </c>
      <c r="N81" s="1">
        <f t="shared" si="29"/>
        <v>1</v>
      </c>
      <c r="O81" s="2">
        <f t="shared" si="30"/>
        <v>408609</v>
      </c>
      <c r="P81" s="1">
        <v>1</v>
      </c>
      <c r="Q81" s="1">
        <f t="shared" si="31"/>
        <v>408029</v>
      </c>
      <c r="R81" s="69">
        <v>408029</v>
      </c>
      <c r="S81" s="1"/>
      <c r="T81" s="1"/>
      <c r="U81" s="12"/>
      <c r="V81" s="12"/>
      <c r="W81" s="13"/>
      <c r="X81" s="12"/>
      <c r="Y81" s="1">
        <v>0</v>
      </c>
      <c r="AA81" s="16">
        <f t="shared" si="42"/>
        <v>1</v>
      </c>
      <c r="AB81" s="1">
        <f t="shared" si="40"/>
        <v>408029</v>
      </c>
      <c r="AC81" s="1" t="s">
        <v>323</v>
      </c>
      <c r="AD81" s="1" t="s">
        <v>324</v>
      </c>
      <c r="AE81" s="1" t="s">
        <v>325</v>
      </c>
    </row>
    <row r="82" spans="1:31" ht="63.75" x14ac:dyDescent="0.25">
      <c r="A82" s="47">
        <v>70</v>
      </c>
      <c r="B82" s="42" t="s">
        <v>148</v>
      </c>
      <c r="C82" s="68" t="s">
        <v>149</v>
      </c>
      <c r="D82" s="69" t="s">
        <v>135</v>
      </c>
      <c r="E82" s="15">
        <f t="shared" si="39"/>
        <v>1</v>
      </c>
      <c r="F82" s="48">
        <f t="shared" si="41"/>
        <v>231336</v>
      </c>
      <c r="G82" s="10">
        <f t="shared" si="38"/>
        <v>231336</v>
      </c>
      <c r="H82" s="3">
        <v>4</v>
      </c>
      <c r="I82" s="69">
        <v>231336</v>
      </c>
      <c r="J82" s="1">
        <f t="shared" si="25"/>
        <v>925344</v>
      </c>
      <c r="K82" s="1">
        <v>2</v>
      </c>
      <c r="L82" s="1">
        <v>230756</v>
      </c>
      <c r="M82" s="2">
        <f t="shared" si="26"/>
        <v>461512</v>
      </c>
      <c r="N82" s="1">
        <f t="shared" si="29"/>
        <v>2</v>
      </c>
      <c r="O82" s="2">
        <f t="shared" si="30"/>
        <v>463832</v>
      </c>
      <c r="P82" s="1">
        <v>1</v>
      </c>
      <c r="Q82" s="1">
        <f t="shared" si="31"/>
        <v>231336</v>
      </c>
      <c r="R82" s="69">
        <v>231336</v>
      </c>
      <c r="S82" s="1"/>
      <c r="T82" s="1"/>
      <c r="U82" s="12"/>
      <c r="V82" s="12"/>
      <c r="W82" s="13"/>
      <c r="X82" s="12"/>
      <c r="Y82" s="1">
        <v>0</v>
      </c>
      <c r="AA82" s="16">
        <f t="shared" si="42"/>
        <v>1</v>
      </c>
      <c r="AB82" s="1">
        <f t="shared" si="40"/>
        <v>231336</v>
      </c>
      <c r="AC82" s="1" t="s">
        <v>323</v>
      </c>
      <c r="AD82" s="1" t="s">
        <v>324</v>
      </c>
      <c r="AE82" s="1" t="s">
        <v>325</v>
      </c>
    </row>
    <row r="83" spans="1:31" ht="63.75" x14ac:dyDescent="0.25">
      <c r="A83" s="47">
        <v>71</v>
      </c>
      <c r="B83" s="42" t="s">
        <v>150</v>
      </c>
      <c r="C83" s="68" t="s">
        <v>151</v>
      </c>
      <c r="D83" s="69" t="s">
        <v>135</v>
      </c>
      <c r="E83" s="15">
        <f t="shared" si="39"/>
        <v>1</v>
      </c>
      <c r="F83" s="48">
        <f t="shared" si="41"/>
        <v>231336</v>
      </c>
      <c r="G83" s="10">
        <f t="shared" si="38"/>
        <v>231336</v>
      </c>
      <c r="H83" s="3">
        <v>4</v>
      </c>
      <c r="I83" s="69">
        <v>231336</v>
      </c>
      <c r="J83" s="1">
        <f t="shared" si="25"/>
        <v>925344</v>
      </c>
      <c r="K83" s="1">
        <v>2</v>
      </c>
      <c r="L83" s="1">
        <v>230756</v>
      </c>
      <c r="M83" s="2">
        <f t="shared" si="26"/>
        <v>461512</v>
      </c>
      <c r="N83" s="1">
        <f t="shared" si="29"/>
        <v>2</v>
      </c>
      <c r="O83" s="2">
        <f t="shared" si="30"/>
        <v>463832</v>
      </c>
      <c r="P83" s="1">
        <v>1</v>
      </c>
      <c r="Q83" s="1">
        <f t="shared" si="31"/>
        <v>231336</v>
      </c>
      <c r="R83" s="69">
        <v>231336</v>
      </c>
      <c r="S83" s="1"/>
      <c r="T83" s="1"/>
      <c r="U83" s="12"/>
      <c r="V83" s="12"/>
      <c r="W83" s="13"/>
      <c r="X83" s="12"/>
      <c r="Y83" s="1">
        <v>0</v>
      </c>
      <c r="AA83" s="16">
        <f t="shared" si="42"/>
        <v>1</v>
      </c>
      <c r="AB83" s="1">
        <f t="shared" si="40"/>
        <v>231336</v>
      </c>
      <c r="AC83" s="1" t="s">
        <v>323</v>
      </c>
      <c r="AD83" s="1" t="s">
        <v>324</v>
      </c>
      <c r="AE83" s="1" t="s">
        <v>325</v>
      </c>
    </row>
    <row r="84" spans="1:31" ht="94.5" x14ac:dyDescent="0.25">
      <c r="A84" s="47">
        <v>72</v>
      </c>
      <c r="B84" s="42" t="s">
        <v>152</v>
      </c>
      <c r="C84" s="45" t="s">
        <v>330</v>
      </c>
      <c r="D84" s="69" t="s">
        <v>135</v>
      </c>
      <c r="E84" s="15">
        <f t="shared" si="39"/>
        <v>1</v>
      </c>
      <c r="F84" s="48">
        <f t="shared" ref="F84:F104" si="43">R84</f>
        <v>193308</v>
      </c>
      <c r="G84" s="10">
        <f t="shared" si="38"/>
        <v>193308</v>
      </c>
      <c r="H84" s="3">
        <v>2</v>
      </c>
      <c r="I84" s="69">
        <v>193308</v>
      </c>
      <c r="J84" s="1">
        <f t="shared" si="25"/>
        <v>386616</v>
      </c>
      <c r="K84" s="1">
        <v>1</v>
      </c>
      <c r="L84" s="1">
        <v>192728</v>
      </c>
      <c r="M84" s="2">
        <f>'[1]Приложение 2-2 хим реактивы'!M2333*'[1]Приложение 2-2 хим реактивы'!N2333</f>
        <v>192418</v>
      </c>
      <c r="N84" s="1">
        <f t="shared" si="29"/>
        <v>1</v>
      </c>
      <c r="O84" s="2">
        <f t="shared" si="30"/>
        <v>194198</v>
      </c>
      <c r="P84" s="1">
        <v>1</v>
      </c>
      <c r="Q84" s="1">
        <f t="shared" si="31"/>
        <v>193308</v>
      </c>
      <c r="R84" s="69">
        <v>193308</v>
      </c>
      <c r="S84" s="1"/>
      <c r="T84" s="1"/>
      <c r="U84" s="12"/>
      <c r="V84" s="12"/>
      <c r="W84" s="13"/>
      <c r="X84" s="12"/>
      <c r="Y84" s="1">
        <v>0</v>
      </c>
      <c r="AA84" s="16">
        <f t="shared" si="42"/>
        <v>1</v>
      </c>
      <c r="AB84" s="1">
        <f t="shared" si="40"/>
        <v>193308</v>
      </c>
      <c r="AC84" s="1" t="s">
        <v>323</v>
      </c>
      <c r="AD84" s="1" t="s">
        <v>324</v>
      </c>
      <c r="AE84" s="1" t="s">
        <v>325</v>
      </c>
    </row>
    <row r="85" spans="1:31" ht="94.5" x14ac:dyDescent="0.25">
      <c r="A85" s="47">
        <v>73</v>
      </c>
      <c r="B85" s="42" t="s">
        <v>153</v>
      </c>
      <c r="C85" s="45" t="s">
        <v>331</v>
      </c>
      <c r="D85" s="69" t="s">
        <v>135</v>
      </c>
      <c r="E85" s="15">
        <f t="shared" si="39"/>
        <v>1</v>
      </c>
      <c r="F85" s="48">
        <f t="shared" si="43"/>
        <v>193308</v>
      </c>
      <c r="G85" s="10">
        <f t="shared" si="38"/>
        <v>193308</v>
      </c>
      <c r="H85" s="3">
        <v>2</v>
      </c>
      <c r="I85" s="69">
        <v>193308</v>
      </c>
      <c r="J85" s="1">
        <f t="shared" si="25"/>
        <v>386616</v>
      </c>
      <c r="K85" s="1">
        <v>1</v>
      </c>
      <c r="L85" s="1">
        <v>192728</v>
      </c>
      <c r="M85" s="2">
        <f>'[1]Приложение 2-2 хим реактивы'!M2334*'[1]Приложение 2-2 хим реактивы'!N2334</f>
        <v>192418</v>
      </c>
      <c r="N85" s="1">
        <f t="shared" si="29"/>
        <v>1</v>
      </c>
      <c r="O85" s="2">
        <f t="shared" si="30"/>
        <v>194198</v>
      </c>
      <c r="P85" s="1">
        <v>1</v>
      </c>
      <c r="Q85" s="1">
        <f t="shared" si="31"/>
        <v>193308</v>
      </c>
      <c r="R85" s="69">
        <v>193308</v>
      </c>
      <c r="S85" s="1"/>
      <c r="T85" s="1"/>
      <c r="U85" s="12"/>
      <c r="V85" s="12"/>
      <c r="W85" s="13"/>
      <c r="X85" s="12"/>
      <c r="Y85" s="1">
        <v>0</v>
      </c>
      <c r="AA85" s="16">
        <f t="shared" si="42"/>
        <v>1</v>
      </c>
      <c r="AB85" s="1">
        <f t="shared" si="40"/>
        <v>193308</v>
      </c>
      <c r="AC85" s="1" t="s">
        <v>323</v>
      </c>
      <c r="AD85" s="1" t="s">
        <v>324</v>
      </c>
      <c r="AE85" s="1" t="s">
        <v>325</v>
      </c>
    </row>
    <row r="86" spans="1:31" ht="94.5" x14ac:dyDescent="0.25">
      <c r="A86" s="47">
        <v>74</v>
      </c>
      <c r="B86" s="42" t="s">
        <v>154</v>
      </c>
      <c r="C86" s="45" t="s">
        <v>332</v>
      </c>
      <c r="D86" s="69" t="s">
        <v>135</v>
      </c>
      <c r="E86" s="15">
        <f t="shared" si="39"/>
        <v>1</v>
      </c>
      <c r="F86" s="48">
        <f t="shared" si="43"/>
        <v>193308</v>
      </c>
      <c r="G86" s="10">
        <f t="shared" si="38"/>
        <v>193308</v>
      </c>
      <c r="H86" s="3">
        <v>2</v>
      </c>
      <c r="I86" s="69">
        <v>193308</v>
      </c>
      <c r="J86" s="1">
        <f t="shared" si="25"/>
        <v>386616</v>
      </c>
      <c r="K86" s="1">
        <v>1</v>
      </c>
      <c r="L86" s="1">
        <v>192728</v>
      </c>
      <c r="M86" s="2">
        <f>'[1]Приложение 2-2 хим реактивы'!M2335*'[1]Приложение 2-2 хим реактивы'!N2335</f>
        <v>192418</v>
      </c>
      <c r="N86" s="1">
        <f t="shared" si="29"/>
        <v>1</v>
      </c>
      <c r="O86" s="2">
        <f t="shared" si="30"/>
        <v>194198</v>
      </c>
      <c r="P86" s="1">
        <v>1</v>
      </c>
      <c r="Q86" s="1">
        <f t="shared" si="31"/>
        <v>193308</v>
      </c>
      <c r="R86" s="69">
        <v>193308</v>
      </c>
      <c r="S86" s="1"/>
      <c r="T86" s="1"/>
      <c r="U86" s="12"/>
      <c r="V86" s="12"/>
      <c r="W86" s="13"/>
      <c r="X86" s="12"/>
      <c r="Y86" s="1">
        <v>0</v>
      </c>
      <c r="AA86" s="16">
        <f t="shared" si="42"/>
        <v>1</v>
      </c>
      <c r="AB86" s="1">
        <f t="shared" si="40"/>
        <v>193308</v>
      </c>
      <c r="AC86" s="1" t="s">
        <v>323</v>
      </c>
      <c r="AD86" s="1" t="s">
        <v>324</v>
      </c>
      <c r="AE86" s="1" t="s">
        <v>325</v>
      </c>
    </row>
    <row r="87" spans="1:31" ht="94.5" x14ac:dyDescent="0.25">
      <c r="A87" s="47">
        <v>75</v>
      </c>
      <c r="B87" s="42" t="s">
        <v>155</v>
      </c>
      <c r="C87" s="45" t="s">
        <v>333</v>
      </c>
      <c r="D87" s="69" t="s">
        <v>135</v>
      </c>
      <c r="E87" s="15">
        <f t="shared" si="39"/>
        <v>1</v>
      </c>
      <c r="F87" s="48">
        <f t="shared" si="43"/>
        <v>193308</v>
      </c>
      <c r="G87" s="10">
        <f t="shared" si="38"/>
        <v>193308</v>
      </c>
      <c r="H87" s="3">
        <v>2</v>
      </c>
      <c r="I87" s="69">
        <v>193308</v>
      </c>
      <c r="J87" s="1">
        <f t="shared" si="25"/>
        <v>386616</v>
      </c>
      <c r="K87" s="1">
        <v>1</v>
      </c>
      <c r="L87" s="1">
        <v>192728</v>
      </c>
      <c r="M87" s="2">
        <f>'[1]Приложение 2-2 хим реактивы'!M2336*'[1]Приложение 2-2 хим реактивы'!N2336</f>
        <v>192418</v>
      </c>
      <c r="N87" s="1">
        <f t="shared" si="29"/>
        <v>1</v>
      </c>
      <c r="O87" s="2">
        <f t="shared" si="30"/>
        <v>194198</v>
      </c>
      <c r="P87" s="1">
        <v>1</v>
      </c>
      <c r="Q87" s="1">
        <f t="shared" si="31"/>
        <v>193308</v>
      </c>
      <c r="R87" s="69">
        <v>193308</v>
      </c>
      <c r="S87" s="1"/>
      <c r="T87" s="1"/>
      <c r="U87" s="12"/>
      <c r="V87" s="12"/>
      <c r="W87" s="13"/>
      <c r="X87" s="12"/>
      <c r="Y87" s="1">
        <v>0</v>
      </c>
      <c r="AA87" s="16">
        <f t="shared" si="42"/>
        <v>1</v>
      </c>
      <c r="AB87" s="1">
        <f t="shared" si="40"/>
        <v>193308</v>
      </c>
      <c r="AC87" s="1" t="s">
        <v>323</v>
      </c>
      <c r="AD87" s="1" t="s">
        <v>324</v>
      </c>
      <c r="AE87" s="1" t="s">
        <v>325</v>
      </c>
    </row>
    <row r="88" spans="1:31" ht="94.5" x14ac:dyDescent="0.25">
      <c r="A88" s="47">
        <v>76</v>
      </c>
      <c r="B88" s="42" t="s">
        <v>156</v>
      </c>
      <c r="C88" s="68" t="s">
        <v>157</v>
      </c>
      <c r="D88" s="69" t="s">
        <v>158</v>
      </c>
      <c r="E88" s="15">
        <f t="shared" si="39"/>
        <v>1</v>
      </c>
      <c r="F88" s="48">
        <f t="shared" si="43"/>
        <v>89407</v>
      </c>
      <c r="G88" s="10">
        <f t="shared" si="38"/>
        <v>89407</v>
      </c>
      <c r="H88" s="3">
        <v>8</v>
      </c>
      <c r="I88" s="69">
        <v>89407</v>
      </c>
      <c r="J88" s="1">
        <f t="shared" si="25"/>
        <v>715256</v>
      </c>
      <c r="K88" s="1">
        <v>1</v>
      </c>
      <c r="L88" s="1">
        <v>88827</v>
      </c>
      <c r="M88" s="2">
        <f t="shared" ref="M88:M95" si="44">K88*L88</f>
        <v>88827</v>
      </c>
      <c r="N88" s="1">
        <f t="shared" si="29"/>
        <v>7</v>
      </c>
      <c r="O88" s="2">
        <f t="shared" si="30"/>
        <v>626429</v>
      </c>
      <c r="P88" s="1">
        <v>2</v>
      </c>
      <c r="Q88" s="1">
        <f t="shared" si="31"/>
        <v>178814</v>
      </c>
      <c r="R88" s="69">
        <v>89407</v>
      </c>
      <c r="S88" s="1"/>
      <c r="T88" s="1"/>
      <c r="U88" s="12"/>
      <c r="V88" s="12"/>
      <c r="W88" s="13"/>
      <c r="X88" s="12"/>
      <c r="Y88" s="1">
        <v>1</v>
      </c>
      <c r="Z88" s="1">
        <f>Y88*R88</f>
        <v>89407</v>
      </c>
      <c r="AA88" s="16">
        <f t="shared" si="42"/>
        <v>1</v>
      </c>
      <c r="AB88" s="1">
        <f t="shared" si="40"/>
        <v>89407</v>
      </c>
      <c r="AC88" s="1" t="s">
        <v>323</v>
      </c>
      <c r="AD88" s="1" t="s">
        <v>324</v>
      </c>
      <c r="AE88" s="1" t="s">
        <v>325</v>
      </c>
    </row>
    <row r="89" spans="1:31" ht="94.5" x14ac:dyDescent="0.25">
      <c r="A89" s="47">
        <v>77</v>
      </c>
      <c r="B89" s="42" t="s">
        <v>159</v>
      </c>
      <c r="C89" s="68" t="s">
        <v>160</v>
      </c>
      <c r="D89" s="69" t="s">
        <v>158</v>
      </c>
      <c r="E89" s="15">
        <f t="shared" si="39"/>
        <v>3</v>
      </c>
      <c r="F89" s="48">
        <f t="shared" si="43"/>
        <v>89407</v>
      </c>
      <c r="G89" s="10">
        <f t="shared" si="38"/>
        <v>268221</v>
      </c>
      <c r="H89" s="3">
        <v>10</v>
      </c>
      <c r="I89" s="69">
        <v>89407</v>
      </c>
      <c r="J89" s="1">
        <f t="shared" si="25"/>
        <v>894070</v>
      </c>
      <c r="K89" s="1">
        <v>1</v>
      </c>
      <c r="L89" s="1">
        <v>192728</v>
      </c>
      <c r="M89" s="2">
        <f t="shared" si="44"/>
        <v>192728</v>
      </c>
      <c r="N89" s="1">
        <f t="shared" si="29"/>
        <v>9</v>
      </c>
      <c r="O89" s="2">
        <f t="shared" si="30"/>
        <v>701342</v>
      </c>
      <c r="P89" s="1">
        <v>5</v>
      </c>
      <c r="Q89" s="1">
        <f t="shared" si="31"/>
        <v>447035</v>
      </c>
      <c r="R89" s="69">
        <v>89407</v>
      </c>
      <c r="S89" s="1"/>
      <c r="T89" s="1"/>
      <c r="U89" s="12"/>
      <c r="V89" s="12"/>
      <c r="W89" s="13"/>
      <c r="X89" s="12"/>
      <c r="Y89" s="1">
        <v>2</v>
      </c>
      <c r="Z89" s="1">
        <f t="shared" ref="Z89:Z91" si="45">Y89*R89</f>
        <v>178814</v>
      </c>
      <c r="AA89" s="16">
        <f t="shared" si="42"/>
        <v>3</v>
      </c>
      <c r="AB89" s="1">
        <f t="shared" si="40"/>
        <v>268221</v>
      </c>
      <c r="AC89" s="1" t="s">
        <v>323</v>
      </c>
      <c r="AD89" s="1" t="s">
        <v>324</v>
      </c>
      <c r="AE89" s="1" t="s">
        <v>325</v>
      </c>
    </row>
    <row r="90" spans="1:31" ht="110.25" x14ac:dyDescent="0.25">
      <c r="A90" s="47">
        <v>78</v>
      </c>
      <c r="B90" s="42" t="s">
        <v>161</v>
      </c>
      <c r="C90" s="68" t="s">
        <v>162</v>
      </c>
      <c r="D90" s="69" t="s">
        <v>158</v>
      </c>
      <c r="E90" s="15">
        <f t="shared" si="39"/>
        <v>3</v>
      </c>
      <c r="F90" s="48">
        <f t="shared" si="43"/>
        <v>89407</v>
      </c>
      <c r="G90" s="10">
        <f t="shared" si="38"/>
        <v>268221</v>
      </c>
      <c r="H90" s="3">
        <v>10</v>
      </c>
      <c r="I90" s="69">
        <v>89407</v>
      </c>
      <c r="J90" s="1">
        <f t="shared" si="25"/>
        <v>894070</v>
      </c>
      <c r="K90" s="1">
        <v>5</v>
      </c>
      <c r="L90" s="1">
        <v>88827</v>
      </c>
      <c r="M90" s="2">
        <f t="shared" si="44"/>
        <v>444135</v>
      </c>
      <c r="N90" s="1">
        <f t="shared" si="29"/>
        <v>5</v>
      </c>
      <c r="O90" s="2">
        <f t="shared" si="30"/>
        <v>449935</v>
      </c>
      <c r="P90" s="1">
        <v>3</v>
      </c>
      <c r="Q90" s="1">
        <f t="shared" si="31"/>
        <v>268221</v>
      </c>
      <c r="R90" s="69">
        <v>89407</v>
      </c>
      <c r="S90" s="1"/>
      <c r="T90" s="1"/>
      <c r="U90" s="12"/>
      <c r="V90" s="12"/>
      <c r="W90" s="13"/>
      <c r="X90" s="12"/>
      <c r="Y90" s="1">
        <v>2</v>
      </c>
      <c r="Z90" s="1">
        <f t="shared" si="45"/>
        <v>178814</v>
      </c>
      <c r="AA90" s="16">
        <v>3</v>
      </c>
      <c r="AB90" s="1">
        <f t="shared" si="40"/>
        <v>268221</v>
      </c>
      <c r="AC90" s="1" t="s">
        <v>323</v>
      </c>
      <c r="AD90" s="1" t="s">
        <v>324</v>
      </c>
      <c r="AE90" s="1" t="s">
        <v>325</v>
      </c>
    </row>
    <row r="91" spans="1:31" ht="157.5" x14ac:dyDescent="0.25">
      <c r="A91" s="47">
        <v>79</v>
      </c>
      <c r="B91" s="42" t="s">
        <v>163</v>
      </c>
      <c r="C91" s="68" t="s">
        <v>164</v>
      </c>
      <c r="D91" s="69" t="s">
        <v>158</v>
      </c>
      <c r="E91" s="15">
        <f t="shared" si="39"/>
        <v>40</v>
      </c>
      <c r="F91" s="48">
        <f t="shared" si="43"/>
        <v>70612</v>
      </c>
      <c r="G91" s="10">
        <f t="shared" si="38"/>
        <v>2824480</v>
      </c>
      <c r="H91" s="3">
        <v>120</v>
      </c>
      <c r="I91" s="69">
        <v>70612</v>
      </c>
      <c r="J91" s="1">
        <f t="shared" si="25"/>
        <v>8473440</v>
      </c>
      <c r="K91" s="1">
        <v>1</v>
      </c>
      <c r="L91" s="1">
        <v>70032</v>
      </c>
      <c r="M91" s="2">
        <f t="shared" si="44"/>
        <v>70032</v>
      </c>
      <c r="N91" s="1">
        <f t="shared" si="29"/>
        <v>119</v>
      </c>
      <c r="O91" s="2">
        <f t="shared" si="30"/>
        <v>8403408</v>
      </c>
      <c r="P91" s="1">
        <v>60</v>
      </c>
      <c r="Q91" s="1">
        <f t="shared" si="31"/>
        <v>4236720</v>
      </c>
      <c r="R91" s="69">
        <v>70612</v>
      </c>
      <c r="S91" s="1"/>
      <c r="T91" s="1"/>
      <c r="U91" s="12"/>
      <c r="V91" s="12"/>
      <c r="W91" s="13"/>
      <c r="X91" s="12"/>
      <c r="Y91" s="1">
        <v>20</v>
      </c>
      <c r="Z91" s="1">
        <f t="shared" si="45"/>
        <v>1412240</v>
      </c>
      <c r="AA91" s="16">
        <f t="shared" ref="AA91:AA122" si="46">P91-Y91</f>
        <v>40</v>
      </c>
      <c r="AB91" s="1">
        <f t="shared" si="40"/>
        <v>2824480</v>
      </c>
      <c r="AC91" s="1" t="s">
        <v>323</v>
      </c>
      <c r="AD91" s="1" t="s">
        <v>324</v>
      </c>
      <c r="AE91" s="1" t="s">
        <v>325</v>
      </c>
    </row>
    <row r="92" spans="1:31" ht="63.75" x14ac:dyDescent="0.25">
      <c r="A92" s="47">
        <v>80</v>
      </c>
      <c r="B92" s="42" t="s">
        <v>165</v>
      </c>
      <c r="C92" s="68" t="s">
        <v>166</v>
      </c>
      <c r="D92" s="69" t="s">
        <v>132</v>
      </c>
      <c r="E92" s="15">
        <f t="shared" si="39"/>
        <v>1</v>
      </c>
      <c r="F92" s="48">
        <f t="shared" si="43"/>
        <v>557298</v>
      </c>
      <c r="G92" s="10">
        <f t="shared" si="38"/>
        <v>557298</v>
      </c>
      <c r="H92" s="3">
        <v>2</v>
      </c>
      <c r="I92" s="69">
        <v>557298</v>
      </c>
      <c r="J92" s="1">
        <f t="shared" si="25"/>
        <v>1114596</v>
      </c>
      <c r="K92" s="1">
        <v>1</v>
      </c>
      <c r="L92" s="1">
        <v>556518</v>
      </c>
      <c r="M92" s="2">
        <f t="shared" si="44"/>
        <v>556518</v>
      </c>
      <c r="N92" s="1">
        <f t="shared" si="29"/>
        <v>1</v>
      </c>
      <c r="O92" s="2">
        <f t="shared" si="30"/>
        <v>558078</v>
      </c>
      <c r="P92" s="1">
        <v>1</v>
      </c>
      <c r="Q92" s="1">
        <f t="shared" si="31"/>
        <v>557298</v>
      </c>
      <c r="R92" s="69">
        <v>557298</v>
      </c>
      <c r="S92" s="1"/>
      <c r="T92" s="1"/>
      <c r="U92" s="12"/>
      <c r="V92" s="12"/>
      <c r="W92" s="13"/>
      <c r="X92" s="12"/>
      <c r="Y92" s="1">
        <v>0</v>
      </c>
      <c r="AA92" s="16">
        <f t="shared" si="46"/>
        <v>1</v>
      </c>
      <c r="AB92" s="1">
        <f t="shared" si="40"/>
        <v>557298</v>
      </c>
      <c r="AC92" s="1" t="s">
        <v>323</v>
      </c>
      <c r="AD92" s="1" t="s">
        <v>324</v>
      </c>
      <c r="AE92" s="1" t="s">
        <v>325</v>
      </c>
    </row>
    <row r="93" spans="1:31" ht="63.75" x14ac:dyDescent="0.25">
      <c r="A93" s="47">
        <v>81</v>
      </c>
      <c r="B93" s="42" t="s">
        <v>167</v>
      </c>
      <c r="C93" s="68" t="s">
        <v>168</v>
      </c>
      <c r="D93" s="69" t="s">
        <v>132</v>
      </c>
      <c r="E93" s="15">
        <f t="shared" si="39"/>
        <v>1</v>
      </c>
      <c r="F93" s="48">
        <f t="shared" si="43"/>
        <v>1431854</v>
      </c>
      <c r="G93" s="10">
        <f t="shared" si="38"/>
        <v>1431854</v>
      </c>
      <c r="H93" s="3">
        <v>2</v>
      </c>
      <c r="I93" s="69">
        <v>1431854</v>
      </c>
      <c r="J93" s="1">
        <f t="shared" si="25"/>
        <v>2863708</v>
      </c>
      <c r="K93" s="1">
        <v>1</v>
      </c>
      <c r="L93" s="1">
        <v>1431274</v>
      </c>
      <c r="M93" s="2">
        <f t="shared" si="44"/>
        <v>1431274</v>
      </c>
      <c r="N93" s="1">
        <f t="shared" si="29"/>
        <v>1</v>
      </c>
      <c r="O93" s="2">
        <f t="shared" si="30"/>
        <v>1432434</v>
      </c>
      <c r="P93" s="1">
        <v>1</v>
      </c>
      <c r="Q93" s="1">
        <f t="shared" si="31"/>
        <v>1431854</v>
      </c>
      <c r="R93" s="69">
        <v>1431854</v>
      </c>
      <c r="S93" s="1"/>
      <c r="T93" s="1"/>
      <c r="U93" s="12"/>
      <c r="V93" s="12"/>
      <c r="W93" s="13"/>
      <c r="X93" s="12"/>
      <c r="Y93" s="1">
        <v>0</v>
      </c>
      <c r="AA93" s="16">
        <f t="shared" si="46"/>
        <v>1</v>
      </c>
      <c r="AB93" s="1">
        <f t="shared" si="40"/>
        <v>1431854</v>
      </c>
      <c r="AC93" s="1" t="s">
        <v>323</v>
      </c>
      <c r="AD93" s="1" t="s">
        <v>324</v>
      </c>
      <c r="AE93" s="1" t="s">
        <v>325</v>
      </c>
    </row>
    <row r="94" spans="1:31" ht="63.75" x14ac:dyDescent="0.25">
      <c r="A94" s="47">
        <v>82</v>
      </c>
      <c r="B94" s="42" t="s">
        <v>169</v>
      </c>
      <c r="C94" s="68" t="s">
        <v>170</v>
      </c>
      <c r="D94" s="69" t="s">
        <v>132</v>
      </c>
      <c r="E94" s="15">
        <f t="shared" si="39"/>
        <v>1</v>
      </c>
      <c r="F94" s="48">
        <f t="shared" si="43"/>
        <v>1431854</v>
      </c>
      <c r="G94" s="10">
        <f t="shared" si="38"/>
        <v>1431854</v>
      </c>
      <c r="H94" s="3">
        <v>2</v>
      </c>
      <c r="I94" s="69">
        <v>1431854</v>
      </c>
      <c r="J94" s="1">
        <f t="shared" si="25"/>
        <v>2863708</v>
      </c>
      <c r="K94" s="1">
        <v>1</v>
      </c>
      <c r="L94" s="1">
        <v>1431274</v>
      </c>
      <c r="M94" s="2">
        <f t="shared" si="44"/>
        <v>1431274</v>
      </c>
      <c r="N94" s="1">
        <f t="shared" si="29"/>
        <v>1</v>
      </c>
      <c r="O94" s="2">
        <f t="shared" si="30"/>
        <v>1432434</v>
      </c>
      <c r="P94" s="1">
        <v>1</v>
      </c>
      <c r="Q94" s="1">
        <f t="shared" si="31"/>
        <v>1431854</v>
      </c>
      <c r="R94" s="69">
        <v>1431854</v>
      </c>
      <c r="S94" s="1"/>
      <c r="T94" s="1"/>
      <c r="U94" s="12"/>
      <c r="V94" s="12"/>
      <c r="W94" s="13"/>
      <c r="X94" s="12"/>
      <c r="Y94" s="1">
        <v>0</v>
      </c>
      <c r="AA94" s="16">
        <f t="shared" si="46"/>
        <v>1</v>
      </c>
      <c r="AB94" s="1">
        <f t="shared" si="40"/>
        <v>1431854</v>
      </c>
      <c r="AC94" s="1" t="s">
        <v>323</v>
      </c>
      <c r="AD94" s="1" t="s">
        <v>324</v>
      </c>
      <c r="AE94" s="1" t="s">
        <v>325</v>
      </c>
    </row>
    <row r="95" spans="1:31" ht="63.75" x14ac:dyDescent="0.25">
      <c r="A95" s="47">
        <v>83</v>
      </c>
      <c r="B95" s="42" t="s">
        <v>171</v>
      </c>
      <c r="C95" s="68" t="s">
        <v>172</v>
      </c>
      <c r="D95" s="69" t="s">
        <v>132</v>
      </c>
      <c r="E95" s="15">
        <f t="shared" si="39"/>
        <v>1</v>
      </c>
      <c r="F95" s="48">
        <f t="shared" si="43"/>
        <v>1431854</v>
      </c>
      <c r="G95" s="10">
        <f t="shared" si="38"/>
        <v>1431854</v>
      </c>
      <c r="H95" s="3">
        <v>2</v>
      </c>
      <c r="I95" s="69">
        <v>1431854</v>
      </c>
      <c r="J95" s="1">
        <f t="shared" si="25"/>
        <v>2863708</v>
      </c>
      <c r="K95" s="1">
        <v>1</v>
      </c>
      <c r="L95" s="1">
        <v>1431274</v>
      </c>
      <c r="M95" s="2">
        <f t="shared" si="44"/>
        <v>1431274</v>
      </c>
      <c r="N95" s="1">
        <f t="shared" si="29"/>
        <v>1</v>
      </c>
      <c r="O95" s="2">
        <f t="shared" si="30"/>
        <v>1432434</v>
      </c>
      <c r="P95" s="1">
        <v>1</v>
      </c>
      <c r="Q95" s="1">
        <f t="shared" si="31"/>
        <v>1431854</v>
      </c>
      <c r="R95" s="69">
        <v>1431854</v>
      </c>
      <c r="S95" s="1"/>
      <c r="T95" s="1"/>
      <c r="U95" s="12"/>
      <c r="V95" s="12"/>
      <c r="W95" s="13"/>
      <c r="X95" s="12"/>
      <c r="Y95" s="1">
        <v>0</v>
      </c>
      <c r="AA95" s="16">
        <f t="shared" si="46"/>
        <v>1</v>
      </c>
      <c r="AB95" s="1">
        <f t="shared" si="40"/>
        <v>1431854</v>
      </c>
      <c r="AC95" s="1" t="s">
        <v>323</v>
      </c>
      <c r="AD95" s="1" t="s">
        <v>324</v>
      </c>
      <c r="AE95" s="1" t="s">
        <v>325</v>
      </c>
    </row>
    <row r="96" spans="1:31" ht="63.75" x14ac:dyDescent="0.25">
      <c r="A96" s="47">
        <v>84</v>
      </c>
      <c r="B96" s="42" t="s">
        <v>173</v>
      </c>
      <c r="C96" s="68" t="s">
        <v>174</v>
      </c>
      <c r="D96" s="69" t="s">
        <v>132</v>
      </c>
      <c r="E96" s="15">
        <f t="shared" si="39"/>
        <v>1</v>
      </c>
      <c r="F96" s="48">
        <f t="shared" si="43"/>
        <v>853499</v>
      </c>
      <c r="G96" s="10">
        <f t="shared" si="38"/>
        <v>853499</v>
      </c>
      <c r="H96" s="3">
        <v>2</v>
      </c>
      <c r="I96" s="69">
        <v>853499</v>
      </c>
      <c r="J96" s="1">
        <f t="shared" ref="J96:J158" si="47">H96*I96</f>
        <v>1706998</v>
      </c>
      <c r="K96" s="1">
        <v>1</v>
      </c>
      <c r="L96" s="1">
        <v>852919</v>
      </c>
      <c r="M96" s="2">
        <f t="shared" ref="M96:M97" si="48">K98*L98</f>
        <v>852919</v>
      </c>
      <c r="N96" s="1">
        <f t="shared" si="29"/>
        <v>1</v>
      </c>
      <c r="O96" s="2">
        <f t="shared" si="30"/>
        <v>854079</v>
      </c>
      <c r="P96" s="1">
        <v>1</v>
      </c>
      <c r="Q96" s="1">
        <f t="shared" si="31"/>
        <v>853499</v>
      </c>
      <c r="R96" s="69">
        <v>853499</v>
      </c>
      <c r="S96" s="1"/>
      <c r="T96" s="1"/>
      <c r="U96" s="12"/>
      <c r="V96" s="12"/>
      <c r="W96" s="13"/>
      <c r="X96" s="12"/>
      <c r="Y96" s="1">
        <v>0</v>
      </c>
      <c r="AA96" s="16">
        <f t="shared" si="46"/>
        <v>1</v>
      </c>
      <c r="AB96" s="1">
        <f t="shared" si="40"/>
        <v>853499</v>
      </c>
      <c r="AC96" s="1" t="s">
        <v>323</v>
      </c>
      <c r="AD96" s="1" t="s">
        <v>324</v>
      </c>
      <c r="AE96" s="1" t="s">
        <v>325</v>
      </c>
    </row>
    <row r="97" spans="1:31" ht="63.75" x14ac:dyDescent="0.25">
      <c r="A97" s="47">
        <v>85</v>
      </c>
      <c r="B97" s="42" t="s">
        <v>175</v>
      </c>
      <c r="C97" s="68" t="s">
        <v>176</v>
      </c>
      <c r="D97" s="69" t="s">
        <v>132</v>
      </c>
      <c r="E97" s="15">
        <f t="shared" si="39"/>
        <v>1</v>
      </c>
      <c r="F97" s="48">
        <f t="shared" si="43"/>
        <v>853499</v>
      </c>
      <c r="G97" s="10">
        <f t="shared" si="38"/>
        <v>853499</v>
      </c>
      <c r="H97" s="3">
        <v>2</v>
      </c>
      <c r="I97" s="69">
        <v>853499</v>
      </c>
      <c r="J97" s="1">
        <f t="shared" si="47"/>
        <v>1706998</v>
      </c>
      <c r="K97" s="1">
        <v>1</v>
      </c>
      <c r="L97" s="1">
        <v>852919</v>
      </c>
      <c r="M97" s="2">
        <f t="shared" si="48"/>
        <v>852919</v>
      </c>
      <c r="N97" s="1">
        <f t="shared" ref="N97:N158" si="49">H97-K97</f>
        <v>1</v>
      </c>
      <c r="O97" s="2">
        <f t="shared" ref="O97:O158" si="50">J97-M97</f>
        <v>854079</v>
      </c>
      <c r="P97" s="1">
        <v>1</v>
      </c>
      <c r="Q97" s="1">
        <f t="shared" ref="Q97:Q158" si="51">I97*P97</f>
        <v>853499</v>
      </c>
      <c r="R97" s="69">
        <v>853499</v>
      </c>
      <c r="S97" s="1"/>
      <c r="T97" s="1"/>
      <c r="U97" s="12"/>
      <c r="V97" s="12"/>
      <c r="W97" s="13"/>
      <c r="X97" s="12"/>
      <c r="Y97" s="1">
        <v>0</v>
      </c>
      <c r="AA97" s="16">
        <f t="shared" si="46"/>
        <v>1</v>
      </c>
      <c r="AB97" s="1">
        <f t="shared" si="40"/>
        <v>853499</v>
      </c>
      <c r="AC97" s="1" t="s">
        <v>323</v>
      </c>
      <c r="AD97" s="1" t="s">
        <v>324</v>
      </c>
      <c r="AE97" s="1" t="s">
        <v>325</v>
      </c>
    </row>
    <row r="98" spans="1:31" ht="63.75" x14ac:dyDescent="0.25">
      <c r="A98" s="47">
        <v>86</v>
      </c>
      <c r="B98" s="42" t="s">
        <v>177</v>
      </c>
      <c r="C98" s="68" t="s">
        <v>178</v>
      </c>
      <c r="D98" s="69" t="s">
        <v>132</v>
      </c>
      <c r="E98" s="15">
        <f t="shared" si="39"/>
        <v>1</v>
      </c>
      <c r="F98" s="48">
        <f t="shared" si="43"/>
        <v>853499</v>
      </c>
      <c r="G98" s="10">
        <f t="shared" si="38"/>
        <v>853499</v>
      </c>
      <c r="H98" s="3">
        <v>2</v>
      </c>
      <c r="I98" s="69">
        <v>853499</v>
      </c>
      <c r="J98" s="1">
        <f t="shared" si="47"/>
        <v>1706998</v>
      </c>
      <c r="K98" s="1">
        <v>1</v>
      </c>
      <c r="L98" s="1">
        <v>852919</v>
      </c>
      <c r="M98" s="2">
        <f t="shared" ref="M98:M158" si="52">K98*L98</f>
        <v>852919</v>
      </c>
      <c r="N98" s="1">
        <f t="shared" si="49"/>
        <v>1</v>
      </c>
      <c r="O98" s="2">
        <f t="shared" si="50"/>
        <v>854079</v>
      </c>
      <c r="P98" s="1">
        <v>1</v>
      </c>
      <c r="Q98" s="1">
        <f t="shared" si="51"/>
        <v>853499</v>
      </c>
      <c r="R98" s="69">
        <v>853499</v>
      </c>
      <c r="S98" s="1"/>
      <c r="T98" s="1"/>
      <c r="U98" s="12"/>
      <c r="V98" s="12"/>
      <c r="W98" s="13"/>
      <c r="X98" s="12"/>
      <c r="Y98" s="1">
        <v>0</v>
      </c>
      <c r="AA98" s="16">
        <f t="shared" si="46"/>
        <v>1</v>
      </c>
      <c r="AB98" s="1">
        <f t="shared" si="40"/>
        <v>853499</v>
      </c>
      <c r="AC98" s="1" t="s">
        <v>323</v>
      </c>
      <c r="AD98" s="1" t="s">
        <v>324</v>
      </c>
      <c r="AE98" s="1" t="s">
        <v>325</v>
      </c>
    </row>
    <row r="99" spans="1:31" ht="63.75" x14ac:dyDescent="0.25">
      <c r="A99" s="47">
        <v>87</v>
      </c>
      <c r="B99" s="42" t="s">
        <v>179</v>
      </c>
      <c r="C99" s="68" t="s">
        <v>180</v>
      </c>
      <c r="D99" s="69" t="s">
        <v>132</v>
      </c>
      <c r="E99" s="15">
        <f t="shared" si="39"/>
        <v>1</v>
      </c>
      <c r="F99" s="48">
        <f t="shared" si="43"/>
        <v>853499</v>
      </c>
      <c r="G99" s="10">
        <f t="shared" si="38"/>
        <v>853499</v>
      </c>
      <c r="H99" s="3">
        <v>2</v>
      </c>
      <c r="I99" s="69">
        <v>853499</v>
      </c>
      <c r="J99" s="1">
        <f t="shared" si="47"/>
        <v>1706998</v>
      </c>
      <c r="K99" s="1">
        <v>1</v>
      </c>
      <c r="L99" s="1">
        <v>852919</v>
      </c>
      <c r="M99" s="2">
        <f t="shared" si="52"/>
        <v>852919</v>
      </c>
      <c r="N99" s="1">
        <f t="shared" si="49"/>
        <v>1</v>
      </c>
      <c r="O99" s="2">
        <f t="shared" si="50"/>
        <v>854079</v>
      </c>
      <c r="P99" s="1">
        <v>1</v>
      </c>
      <c r="Q99" s="1">
        <f t="shared" si="51"/>
        <v>853499</v>
      </c>
      <c r="R99" s="69">
        <v>853499</v>
      </c>
      <c r="S99" s="1"/>
      <c r="T99" s="1"/>
      <c r="U99" s="12"/>
      <c r="V99" s="12"/>
      <c r="W99" s="13"/>
      <c r="X99" s="12"/>
      <c r="Y99" s="1">
        <v>0</v>
      </c>
      <c r="AA99" s="16">
        <f t="shared" si="46"/>
        <v>1</v>
      </c>
      <c r="AB99" s="1">
        <f t="shared" si="40"/>
        <v>853499</v>
      </c>
      <c r="AC99" s="1" t="s">
        <v>323</v>
      </c>
      <c r="AD99" s="1" t="s">
        <v>324</v>
      </c>
      <c r="AE99" s="1" t="s">
        <v>325</v>
      </c>
    </row>
    <row r="100" spans="1:31" ht="63.75" x14ac:dyDescent="0.25">
      <c r="A100" s="47">
        <v>88</v>
      </c>
      <c r="B100" s="42" t="s">
        <v>181</v>
      </c>
      <c r="C100" s="68" t="s">
        <v>182</v>
      </c>
      <c r="D100" s="69" t="s">
        <v>132</v>
      </c>
      <c r="E100" s="15">
        <f t="shared" si="39"/>
        <v>1</v>
      </c>
      <c r="F100" s="48">
        <f t="shared" si="43"/>
        <v>1239835</v>
      </c>
      <c r="G100" s="10">
        <f t="shared" si="38"/>
        <v>1239835</v>
      </c>
      <c r="H100" s="3">
        <v>2</v>
      </c>
      <c r="I100" s="69">
        <v>1239835</v>
      </c>
      <c r="J100" s="1">
        <f t="shared" si="47"/>
        <v>2479670</v>
      </c>
      <c r="K100" s="1">
        <v>1</v>
      </c>
      <c r="L100" s="1">
        <v>1233255</v>
      </c>
      <c r="M100" s="2">
        <f t="shared" si="52"/>
        <v>1233255</v>
      </c>
      <c r="N100" s="1">
        <f t="shared" si="49"/>
        <v>1</v>
      </c>
      <c r="O100" s="2">
        <f t="shared" si="50"/>
        <v>1246415</v>
      </c>
      <c r="P100" s="1">
        <v>1</v>
      </c>
      <c r="Q100" s="1">
        <f t="shared" si="51"/>
        <v>1239835</v>
      </c>
      <c r="R100" s="69">
        <v>1239835</v>
      </c>
      <c r="S100" s="1"/>
      <c r="T100" s="1"/>
      <c r="U100" s="12"/>
      <c r="V100" s="12"/>
      <c r="W100" s="13"/>
      <c r="X100" s="12"/>
      <c r="Y100" s="1">
        <v>0</v>
      </c>
      <c r="AA100" s="16">
        <f t="shared" si="46"/>
        <v>1</v>
      </c>
      <c r="AB100" s="1">
        <f t="shared" si="40"/>
        <v>1239835</v>
      </c>
      <c r="AC100" s="1" t="s">
        <v>323</v>
      </c>
      <c r="AD100" s="1" t="s">
        <v>324</v>
      </c>
      <c r="AE100" s="1" t="s">
        <v>325</v>
      </c>
    </row>
    <row r="101" spans="1:31" ht="63.75" x14ac:dyDescent="0.25">
      <c r="A101" s="47">
        <v>89</v>
      </c>
      <c r="B101" s="42" t="s">
        <v>183</v>
      </c>
      <c r="C101" s="68" t="s">
        <v>184</v>
      </c>
      <c r="D101" s="69" t="s">
        <v>132</v>
      </c>
      <c r="E101" s="15">
        <f t="shared" si="39"/>
        <v>1</v>
      </c>
      <c r="F101" s="48">
        <f t="shared" si="43"/>
        <v>1239835</v>
      </c>
      <c r="G101" s="10">
        <f t="shared" si="38"/>
        <v>1239835</v>
      </c>
      <c r="H101" s="3">
        <v>2</v>
      </c>
      <c r="I101" s="69">
        <v>1239835</v>
      </c>
      <c r="J101" s="1">
        <f t="shared" si="47"/>
        <v>2479670</v>
      </c>
      <c r="K101" s="1">
        <v>1</v>
      </c>
      <c r="L101" s="1">
        <v>1233255</v>
      </c>
      <c r="M101" s="2">
        <f t="shared" si="52"/>
        <v>1233255</v>
      </c>
      <c r="N101" s="1">
        <f t="shared" si="49"/>
        <v>1</v>
      </c>
      <c r="O101" s="2">
        <f t="shared" si="50"/>
        <v>1246415</v>
      </c>
      <c r="P101" s="1">
        <v>1</v>
      </c>
      <c r="Q101" s="1">
        <f t="shared" si="51"/>
        <v>1239835</v>
      </c>
      <c r="R101" s="69">
        <v>1239835</v>
      </c>
      <c r="S101" s="1"/>
      <c r="T101" s="1"/>
      <c r="U101" s="12"/>
      <c r="V101" s="12"/>
      <c r="W101" s="13"/>
      <c r="X101" s="12"/>
      <c r="Y101" s="1">
        <v>0</v>
      </c>
      <c r="AA101" s="16">
        <f t="shared" si="46"/>
        <v>1</v>
      </c>
      <c r="AB101" s="1">
        <f t="shared" si="40"/>
        <v>1239835</v>
      </c>
      <c r="AC101" s="1" t="s">
        <v>323</v>
      </c>
      <c r="AD101" s="1" t="s">
        <v>324</v>
      </c>
      <c r="AE101" s="1" t="s">
        <v>325</v>
      </c>
    </row>
    <row r="102" spans="1:31" ht="78.75" x14ac:dyDescent="0.25">
      <c r="A102" s="47">
        <v>90</v>
      </c>
      <c r="B102" s="42" t="s">
        <v>185</v>
      </c>
      <c r="C102" s="68" t="s">
        <v>186</v>
      </c>
      <c r="D102" s="69" t="s">
        <v>187</v>
      </c>
      <c r="E102" s="15">
        <f t="shared" si="39"/>
        <v>1</v>
      </c>
      <c r="F102" s="48">
        <f t="shared" si="43"/>
        <v>165317</v>
      </c>
      <c r="G102" s="10">
        <f t="shared" si="38"/>
        <v>165317</v>
      </c>
      <c r="H102" s="3">
        <v>2</v>
      </c>
      <c r="I102" s="69">
        <v>165317</v>
      </c>
      <c r="J102" s="1">
        <f t="shared" si="47"/>
        <v>330634</v>
      </c>
      <c r="K102" s="1">
        <v>1</v>
      </c>
      <c r="L102" s="1">
        <v>164737</v>
      </c>
      <c r="M102" s="2">
        <f t="shared" si="52"/>
        <v>164737</v>
      </c>
      <c r="N102" s="1">
        <f t="shared" si="49"/>
        <v>1</v>
      </c>
      <c r="O102" s="2">
        <f t="shared" si="50"/>
        <v>165897</v>
      </c>
      <c r="P102" s="1">
        <v>1</v>
      </c>
      <c r="Q102" s="1">
        <f t="shared" si="51"/>
        <v>165317</v>
      </c>
      <c r="R102" s="69">
        <v>165317</v>
      </c>
      <c r="S102" s="1"/>
      <c r="T102" s="1"/>
      <c r="U102" s="12"/>
      <c r="V102" s="12"/>
      <c r="W102" s="13"/>
      <c r="X102" s="12"/>
      <c r="Y102" s="1">
        <v>0</v>
      </c>
      <c r="AA102" s="16">
        <f t="shared" si="46"/>
        <v>1</v>
      </c>
      <c r="AB102" s="1">
        <f t="shared" si="40"/>
        <v>165317</v>
      </c>
      <c r="AC102" s="1" t="s">
        <v>323</v>
      </c>
      <c r="AD102" s="1" t="s">
        <v>324</v>
      </c>
      <c r="AE102" s="1" t="s">
        <v>325</v>
      </c>
    </row>
    <row r="103" spans="1:31" ht="78.75" x14ac:dyDescent="0.25">
      <c r="A103" s="47">
        <v>91</v>
      </c>
      <c r="B103" s="42" t="s">
        <v>188</v>
      </c>
      <c r="C103" s="68" t="s">
        <v>189</v>
      </c>
      <c r="D103" s="69" t="s">
        <v>187</v>
      </c>
      <c r="E103" s="15">
        <f t="shared" si="39"/>
        <v>1</v>
      </c>
      <c r="F103" s="48">
        <f t="shared" si="43"/>
        <v>165317</v>
      </c>
      <c r="G103" s="10">
        <f t="shared" si="38"/>
        <v>165317</v>
      </c>
      <c r="H103" s="3">
        <v>2</v>
      </c>
      <c r="I103" s="69">
        <v>165317</v>
      </c>
      <c r="J103" s="1">
        <f t="shared" si="47"/>
        <v>330634</v>
      </c>
      <c r="K103" s="1">
        <v>1</v>
      </c>
      <c r="L103" s="1">
        <v>164737</v>
      </c>
      <c r="M103" s="2">
        <f t="shared" si="52"/>
        <v>164737</v>
      </c>
      <c r="N103" s="1">
        <f t="shared" si="49"/>
        <v>1</v>
      </c>
      <c r="O103" s="2">
        <f t="shared" si="50"/>
        <v>165897</v>
      </c>
      <c r="P103" s="1">
        <v>1</v>
      </c>
      <c r="Q103" s="1">
        <f t="shared" si="51"/>
        <v>165317</v>
      </c>
      <c r="R103" s="69">
        <v>165317</v>
      </c>
      <c r="S103" s="1"/>
      <c r="T103" s="1"/>
      <c r="U103" s="12"/>
      <c r="V103" s="12"/>
      <c r="W103" s="13"/>
      <c r="X103" s="12"/>
      <c r="Y103" s="1">
        <v>0</v>
      </c>
      <c r="AA103" s="16">
        <f t="shared" si="46"/>
        <v>1</v>
      </c>
      <c r="AB103" s="1">
        <f t="shared" si="40"/>
        <v>165317</v>
      </c>
      <c r="AC103" s="1" t="s">
        <v>323</v>
      </c>
      <c r="AD103" s="1" t="s">
        <v>324</v>
      </c>
      <c r="AE103" s="1" t="s">
        <v>325</v>
      </c>
    </row>
    <row r="104" spans="1:31" ht="63.75" x14ac:dyDescent="0.25">
      <c r="A104" s="47">
        <v>92</v>
      </c>
      <c r="B104" s="42" t="s">
        <v>190</v>
      </c>
      <c r="C104" s="68" t="s">
        <v>191</v>
      </c>
      <c r="D104" s="69" t="s">
        <v>135</v>
      </c>
      <c r="E104" s="15">
        <f t="shared" si="39"/>
        <v>1</v>
      </c>
      <c r="F104" s="48">
        <f t="shared" si="43"/>
        <v>55097</v>
      </c>
      <c r="G104" s="10">
        <f t="shared" si="38"/>
        <v>55097</v>
      </c>
      <c r="H104" s="3">
        <v>2</v>
      </c>
      <c r="I104" s="69">
        <v>55097</v>
      </c>
      <c r="J104" s="1">
        <f t="shared" si="47"/>
        <v>110194</v>
      </c>
      <c r="K104" s="1">
        <v>1</v>
      </c>
      <c r="L104" s="1">
        <v>54517</v>
      </c>
      <c r="M104" s="2">
        <f t="shared" si="52"/>
        <v>54517</v>
      </c>
      <c r="N104" s="1">
        <f t="shared" si="49"/>
        <v>1</v>
      </c>
      <c r="O104" s="2">
        <f t="shared" si="50"/>
        <v>55677</v>
      </c>
      <c r="P104" s="1">
        <v>1</v>
      </c>
      <c r="Q104" s="1">
        <f t="shared" si="51"/>
        <v>55097</v>
      </c>
      <c r="R104" s="69">
        <v>55097</v>
      </c>
      <c r="S104" s="1"/>
      <c r="T104" s="1"/>
      <c r="U104" s="12"/>
      <c r="V104" s="12"/>
      <c r="W104" s="13"/>
      <c r="X104" s="12"/>
      <c r="Y104" s="1">
        <v>0</v>
      </c>
      <c r="AA104" s="16">
        <f t="shared" si="46"/>
        <v>1</v>
      </c>
      <c r="AB104" s="1">
        <f t="shared" si="40"/>
        <v>55097</v>
      </c>
      <c r="AC104" s="1" t="s">
        <v>323</v>
      </c>
      <c r="AD104" s="1" t="s">
        <v>324</v>
      </c>
      <c r="AE104" s="1" t="s">
        <v>325</v>
      </c>
    </row>
    <row r="105" spans="1:31" ht="110.25" x14ac:dyDescent="0.25">
      <c r="A105" s="47">
        <v>93</v>
      </c>
      <c r="B105" s="43" t="s">
        <v>192</v>
      </c>
      <c r="C105" s="45" t="s">
        <v>334</v>
      </c>
      <c r="D105" s="69" t="s">
        <v>131</v>
      </c>
      <c r="E105" s="15">
        <f t="shared" si="39"/>
        <v>8</v>
      </c>
      <c r="F105" s="48">
        <f t="shared" ref="F105:F107" si="53">R105</f>
        <v>129419</v>
      </c>
      <c r="G105" s="10">
        <f t="shared" si="38"/>
        <v>1035352</v>
      </c>
      <c r="H105" s="3">
        <v>20</v>
      </c>
      <c r="I105" s="69">
        <v>129419</v>
      </c>
      <c r="J105" s="1">
        <f t="shared" si="47"/>
        <v>2588380</v>
      </c>
      <c r="K105" s="1">
        <v>2</v>
      </c>
      <c r="L105" s="1">
        <v>56500</v>
      </c>
      <c r="M105" s="2">
        <f t="shared" si="52"/>
        <v>113000</v>
      </c>
      <c r="N105" s="1">
        <f t="shared" si="49"/>
        <v>18</v>
      </c>
      <c r="O105" s="2">
        <f t="shared" si="50"/>
        <v>2475380</v>
      </c>
      <c r="P105" s="1">
        <v>10</v>
      </c>
      <c r="Q105" s="1">
        <f t="shared" si="51"/>
        <v>1294190</v>
      </c>
      <c r="R105" s="69">
        <v>129419</v>
      </c>
      <c r="S105" s="1"/>
      <c r="T105" s="1"/>
      <c r="U105" s="12"/>
      <c r="V105" s="12"/>
      <c r="W105" s="13"/>
      <c r="X105" s="12"/>
      <c r="Y105" s="1">
        <v>2</v>
      </c>
      <c r="Z105" s="1">
        <f t="shared" ref="Z105:Z106" si="54">Y105*R105</f>
        <v>258838</v>
      </c>
      <c r="AA105" s="16">
        <f t="shared" si="46"/>
        <v>8</v>
      </c>
      <c r="AB105" s="1">
        <f t="shared" si="40"/>
        <v>1035352</v>
      </c>
      <c r="AC105" s="1" t="s">
        <v>323</v>
      </c>
      <c r="AD105" s="1" t="s">
        <v>324</v>
      </c>
      <c r="AE105" s="1" t="s">
        <v>325</v>
      </c>
    </row>
    <row r="106" spans="1:31" ht="173.25" x14ac:dyDescent="0.25">
      <c r="A106" s="47">
        <v>94</v>
      </c>
      <c r="B106" s="43" t="s">
        <v>335</v>
      </c>
      <c r="C106" s="39" t="s">
        <v>336</v>
      </c>
      <c r="D106" s="69" t="s">
        <v>131</v>
      </c>
      <c r="E106" s="15">
        <f t="shared" si="39"/>
        <v>4</v>
      </c>
      <c r="F106" s="48">
        <f t="shared" si="53"/>
        <v>56888</v>
      </c>
      <c r="G106" s="10">
        <f t="shared" si="38"/>
        <v>227552</v>
      </c>
      <c r="H106" s="3">
        <v>20</v>
      </c>
      <c r="I106" s="69">
        <v>56888</v>
      </c>
      <c r="J106" s="1">
        <f t="shared" si="47"/>
        <v>1137760</v>
      </c>
      <c r="K106" s="1">
        <v>10</v>
      </c>
      <c r="L106" s="1">
        <v>31500</v>
      </c>
      <c r="M106" s="2">
        <f t="shared" si="52"/>
        <v>315000</v>
      </c>
      <c r="N106" s="1">
        <f t="shared" si="49"/>
        <v>10</v>
      </c>
      <c r="O106" s="2">
        <f t="shared" si="50"/>
        <v>822760</v>
      </c>
      <c r="P106" s="1">
        <v>6</v>
      </c>
      <c r="Q106" s="1">
        <f t="shared" si="51"/>
        <v>341328</v>
      </c>
      <c r="R106" s="69">
        <v>56888</v>
      </c>
      <c r="S106" s="1"/>
      <c r="T106" s="1"/>
      <c r="U106" s="12"/>
      <c r="V106" s="12"/>
      <c r="W106" s="13"/>
      <c r="X106" s="12"/>
      <c r="Y106" s="1">
        <v>2</v>
      </c>
      <c r="Z106" s="1">
        <f t="shared" si="54"/>
        <v>113776</v>
      </c>
      <c r="AA106" s="16">
        <f t="shared" si="46"/>
        <v>4</v>
      </c>
      <c r="AB106" s="1">
        <f t="shared" si="40"/>
        <v>227552</v>
      </c>
      <c r="AC106" s="1" t="s">
        <v>323</v>
      </c>
      <c r="AD106" s="1" t="s">
        <v>324</v>
      </c>
      <c r="AE106" s="1" t="s">
        <v>325</v>
      </c>
    </row>
    <row r="107" spans="1:31" ht="157.5" x14ac:dyDescent="0.25">
      <c r="A107" s="47">
        <v>95</v>
      </c>
      <c r="B107" s="42" t="s">
        <v>337</v>
      </c>
      <c r="C107" s="39" t="s">
        <v>338</v>
      </c>
      <c r="D107" s="69" t="s">
        <v>131</v>
      </c>
      <c r="E107" s="15">
        <f t="shared" si="39"/>
        <v>1.2</v>
      </c>
      <c r="F107" s="48">
        <f t="shared" si="53"/>
        <v>56888</v>
      </c>
      <c r="G107" s="10">
        <f t="shared" si="38"/>
        <v>68265.599999999991</v>
      </c>
      <c r="H107" s="3">
        <v>5</v>
      </c>
      <c r="I107" s="69">
        <v>56888</v>
      </c>
      <c r="J107" s="1">
        <f t="shared" si="47"/>
        <v>284440</v>
      </c>
      <c r="K107" s="1">
        <v>1</v>
      </c>
      <c r="L107" s="1">
        <v>31500</v>
      </c>
      <c r="M107" s="2">
        <f t="shared" si="52"/>
        <v>31500</v>
      </c>
      <c r="N107" s="1">
        <f t="shared" si="49"/>
        <v>4</v>
      </c>
      <c r="O107" s="2">
        <f t="shared" si="50"/>
        <v>252940</v>
      </c>
      <c r="P107" s="1">
        <f t="shared" ref="P107:P154" si="55">N107*30%</f>
        <v>1.2</v>
      </c>
      <c r="Q107" s="1">
        <f t="shared" si="51"/>
        <v>68265.599999999991</v>
      </c>
      <c r="R107" s="69">
        <v>56888</v>
      </c>
      <c r="S107" s="1"/>
      <c r="T107" s="1"/>
      <c r="U107" s="12"/>
      <c r="V107" s="12"/>
      <c r="W107" s="13"/>
      <c r="X107" s="12"/>
      <c r="Y107" s="1">
        <v>0</v>
      </c>
      <c r="AA107" s="16">
        <f t="shared" si="46"/>
        <v>1.2</v>
      </c>
      <c r="AB107" s="1">
        <f t="shared" si="40"/>
        <v>68265.599999999991</v>
      </c>
      <c r="AC107" s="1" t="s">
        <v>323</v>
      </c>
      <c r="AD107" s="1" t="s">
        <v>324</v>
      </c>
      <c r="AE107" s="1" t="s">
        <v>325</v>
      </c>
    </row>
    <row r="108" spans="1:31" s="51" customFormat="1" x14ac:dyDescent="0.25">
      <c r="A108" s="98" t="s">
        <v>193</v>
      </c>
      <c r="B108" s="99"/>
      <c r="C108" s="100"/>
      <c r="D108" s="53"/>
      <c r="E108" s="50"/>
      <c r="F108" s="54"/>
      <c r="G108" s="89">
        <f t="shared" si="38"/>
        <v>0</v>
      </c>
      <c r="H108" s="11"/>
      <c r="I108" s="3"/>
      <c r="J108" s="1">
        <f t="shared" si="47"/>
        <v>0</v>
      </c>
      <c r="K108" s="1"/>
      <c r="L108" s="1"/>
      <c r="M108" s="2">
        <f t="shared" si="52"/>
        <v>0</v>
      </c>
      <c r="N108" s="1">
        <f t="shared" si="49"/>
        <v>0</v>
      </c>
      <c r="O108" s="2">
        <f t="shared" si="50"/>
        <v>0</v>
      </c>
      <c r="P108" s="1"/>
      <c r="Q108" s="1"/>
      <c r="R108" s="1"/>
      <c r="S108" s="1"/>
      <c r="T108" s="1"/>
      <c r="U108" s="12"/>
      <c r="V108" s="12"/>
      <c r="W108" s="13"/>
      <c r="X108" s="12"/>
      <c r="Y108" s="1"/>
      <c r="Z108" s="1"/>
      <c r="AA108" s="16">
        <f t="shared" si="46"/>
        <v>0</v>
      </c>
      <c r="AB108" s="1"/>
      <c r="AC108" s="49"/>
      <c r="AD108" s="49"/>
      <c r="AE108" s="49"/>
    </row>
    <row r="109" spans="1:31" ht="282" x14ac:dyDescent="0.25">
      <c r="A109" s="47">
        <v>96</v>
      </c>
      <c r="B109" s="39" t="s">
        <v>194</v>
      </c>
      <c r="C109" s="39" t="s">
        <v>339</v>
      </c>
      <c r="D109" s="3" t="s">
        <v>131</v>
      </c>
      <c r="E109" s="15">
        <f t="shared" ref="E109:E139" si="56">AA109</f>
        <v>3</v>
      </c>
      <c r="F109" s="3">
        <f t="shared" ref="F109:F139" si="57">T109</f>
        <v>78200</v>
      </c>
      <c r="G109" s="10">
        <f t="shared" si="38"/>
        <v>234600</v>
      </c>
      <c r="H109" s="11">
        <v>15</v>
      </c>
      <c r="I109" s="3">
        <v>100145</v>
      </c>
      <c r="J109" s="1">
        <f t="shared" si="47"/>
        <v>1502175</v>
      </c>
      <c r="K109" s="1">
        <v>4</v>
      </c>
      <c r="L109" s="1">
        <v>75500</v>
      </c>
      <c r="M109" s="2">
        <f t="shared" si="52"/>
        <v>302000</v>
      </c>
      <c r="N109" s="1">
        <f t="shared" si="49"/>
        <v>11</v>
      </c>
      <c r="O109" s="2">
        <f t="shared" si="50"/>
        <v>1200175</v>
      </c>
      <c r="P109" s="1">
        <v>3</v>
      </c>
      <c r="Q109" s="1">
        <f t="shared" si="51"/>
        <v>300435</v>
      </c>
      <c r="R109" s="1"/>
      <c r="S109" s="1"/>
      <c r="T109" s="1">
        <v>78200</v>
      </c>
      <c r="U109" s="12"/>
      <c r="V109" s="12"/>
      <c r="W109" s="13"/>
      <c r="X109" s="12"/>
      <c r="AA109" s="16">
        <f t="shared" si="46"/>
        <v>3</v>
      </c>
      <c r="AB109" s="1">
        <f>AA109*T109</f>
        <v>234600</v>
      </c>
      <c r="AC109" s="1" t="s">
        <v>323</v>
      </c>
      <c r="AD109" s="1" t="s">
        <v>324</v>
      </c>
      <c r="AE109" s="1" t="s">
        <v>325</v>
      </c>
    </row>
    <row r="110" spans="1:31" ht="250.5" x14ac:dyDescent="0.25">
      <c r="A110" s="47">
        <v>97</v>
      </c>
      <c r="B110" s="39" t="s">
        <v>195</v>
      </c>
      <c r="C110" s="39" t="s">
        <v>340</v>
      </c>
      <c r="D110" s="3" t="s">
        <v>131</v>
      </c>
      <c r="E110" s="15">
        <f t="shared" si="56"/>
        <v>3</v>
      </c>
      <c r="F110" s="3">
        <f t="shared" si="57"/>
        <v>25000</v>
      </c>
      <c r="G110" s="10">
        <f t="shared" si="38"/>
        <v>75000</v>
      </c>
      <c r="H110" s="11">
        <v>10</v>
      </c>
      <c r="I110" s="3">
        <v>27180</v>
      </c>
      <c r="J110" s="1">
        <f t="shared" si="47"/>
        <v>271800</v>
      </c>
      <c r="K110" s="1">
        <v>1</v>
      </c>
      <c r="L110" s="1">
        <v>324980</v>
      </c>
      <c r="M110" s="2">
        <f t="shared" si="52"/>
        <v>324980</v>
      </c>
      <c r="N110" s="1">
        <f t="shared" si="49"/>
        <v>9</v>
      </c>
      <c r="O110" s="2">
        <f t="shared" si="50"/>
        <v>-53180</v>
      </c>
      <c r="P110" s="1">
        <v>3</v>
      </c>
      <c r="Q110" s="1">
        <f t="shared" si="51"/>
        <v>81540</v>
      </c>
      <c r="R110" s="1"/>
      <c r="S110" s="1"/>
      <c r="T110" s="1">
        <v>25000</v>
      </c>
      <c r="U110" s="12"/>
      <c r="V110" s="12"/>
      <c r="W110" s="13"/>
      <c r="X110" s="12"/>
      <c r="AA110" s="16">
        <f t="shared" si="46"/>
        <v>3</v>
      </c>
      <c r="AB110" s="1">
        <f t="shared" ref="AB110:AB112" si="58">AA110*T110</f>
        <v>75000</v>
      </c>
      <c r="AC110" s="1" t="s">
        <v>323</v>
      </c>
      <c r="AD110" s="1" t="s">
        <v>324</v>
      </c>
      <c r="AE110" s="1" t="s">
        <v>325</v>
      </c>
    </row>
    <row r="111" spans="1:31" ht="267.75" x14ac:dyDescent="0.25">
      <c r="A111" s="47">
        <v>98</v>
      </c>
      <c r="B111" s="39" t="s">
        <v>196</v>
      </c>
      <c r="C111" s="39" t="s">
        <v>197</v>
      </c>
      <c r="D111" s="3" t="s">
        <v>131</v>
      </c>
      <c r="E111" s="15">
        <f t="shared" si="56"/>
        <v>6</v>
      </c>
      <c r="F111" s="3">
        <f t="shared" si="57"/>
        <v>336585</v>
      </c>
      <c r="G111" s="10">
        <f t="shared" si="38"/>
        <v>2019510</v>
      </c>
      <c r="H111" s="11">
        <v>20</v>
      </c>
      <c r="I111" s="3">
        <v>431090</v>
      </c>
      <c r="J111" s="1">
        <f t="shared" si="47"/>
        <v>8621800</v>
      </c>
      <c r="K111" s="1"/>
      <c r="L111" s="1"/>
      <c r="M111" s="2">
        <f t="shared" si="52"/>
        <v>0</v>
      </c>
      <c r="N111" s="1">
        <f t="shared" si="49"/>
        <v>20</v>
      </c>
      <c r="O111" s="2">
        <f t="shared" si="50"/>
        <v>8621800</v>
      </c>
      <c r="P111" s="1">
        <v>6</v>
      </c>
      <c r="Q111" s="1">
        <f t="shared" si="51"/>
        <v>2586540</v>
      </c>
      <c r="R111" s="1"/>
      <c r="S111" s="1"/>
      <c r="T111" s="1">
        <v>336585</v>
      </c>
      <c r="U111" s="12"/>
      <c r="V111" s="12"/>
      <c r="W111" s="13"/>
      <c r="X111" s="12"/>
      <c r="AA111" s="16">
        <f t="shared" si="46"/>
        <v>6</v>
      </c>
      <c r="AB111" s="1">
        <f t="shared" si="58"/>
        <v>2019510</v>
      </c>
      <c r="AC111" s="1" t="s">
        <v>323</v>
      </c>
      <c r="AD111" s="1" t="s">
        <v>324</v>
      </c>
      <c r="AE111" s="1" t="s">
        <v>325</v>
      </c>
    </row>
    <row r="112" spans="1:31" ht="220.5" x14ac:dyDescent="0.25">
      <c r="A112" s="47">
        <v>99</v>
      </c>
      <c r="B112" s="39" t="s">
        <v>198</v>
      </c>
      <c r="C112" s="39" t="s">
        <v>199</v>
      </c>
      <c r="D112" s="71" t="s">
        <v>131</v>
      </c>
      <c r="E112" s="15">
        <f t="shared" si="56"/>
        <v>3</v>
      </c>
      <c r="F112" s="3">
        <f t="shared" si="57"/>
        <v>78200</v>
      </c>
      <c r="G112" s="10">
        <f t="shared" si="38"/>
        <v>234600</v>
      </c>
      <c r="H112" s="72">
        <v>15</v>
      </c>
      <c r="I112" s="73">
        <v>100145</v>
      </c>
      <c r="J112" s="1">
        <f t="shared" si="47"/>
        <v>1502175</v>
      </c>
      <c r="K112" s="1">
        <v>4</v>
      </c>
      <c r="L112" s="1">
        <v>75500</v>
      </c>
      <c r="M112" s="2">
        <f t="shared" si="52"/>
        <v>302000</v>
      </c>
      <c r="N112" s="1">
        <f t="shared" si="49"/>
        <v>11</v>
      </c>
      <c r="O112" s="2">
        <f t="shared" si="50"/>
        <v>1200175</v>
      </c>
      <c r="P112" s="1">
        <v>3</v>
      </c>
      <c r="Q112" s="1">
        <f t="shared" si="51"/>
        <v>300435</v>
      </c>
      <c r="R112" s="1"/>
      <c r="S112" s="1"/>
      <c r="T112" s="1">
        <v>78200</v>
      </c>
      <c r="U112" s="12"/>
      <c r="V112" s="12"/>
      <c r="W112" s="13"/>
      <c r="X112" s="12"/>
      <c r="AA112" s="16">
        <f t="shared" si="46"/>
        <v>3</v>
      </c>
      <c r="AB112" s="1">
        <f t="shared" si="58"/>
        <v>234600</v>
      </c>
      <c r="AC112" s="1" t="s">
        <v>323</v>
      </c>
      <c r="AD112" s="1" t="s">
        <v>324</v>
      </c>
      <c r="AE112" s="1" t="s">
        <v>325</v>
      </c>
    </row>
    <row r="113" spans="1:31" ht="204.75" x14ac:dyDescent="0.25">
      <c r="A113" s="47">
        <v>100</v>
      </c>
      <c r="B113" s="39" t="s">
        <v>200</v>
      </c>
      <c r="C113" s="39" t="s">
        <v>201</v>
      </c>
      <c r="D113" s="3" t="s">
        <v>131</v>
      </c>
      <c r="E113" s="15">
        <f t="shared" si="56"/>
        <v>0</v>
      </c>
      <c r="F113" s="3">
        <f t="shared" si="57"/>
        <v>20100</v>
      </c>
      <c r="G113" s="10">
        <f t="shared" si="38"/>
        <v>0</v>
      </c>
      <c r="H113" s="11">
        <v>2</v>
      </c>
      <c r="I113" s="3">
        <v>25656</v>
      </c>
      <c r="J113" s="1">
        <f t="shared" si="47"/>
        <v>51312</v>
      </c>
      <c r="K113" s="1">
        <v>2</v>
      </c>
      <c r="L113" s="1">
        <v>32350</v>
      </c>
      <c r="M113" s="2">
        <f t="shared" si="52"/>
        <v>64700</v>
      </c>
      <c r="N113" s="1">
        <f t="shared" si="49"/>
        <v>0</v>
      </c>
      <c r="O113" s="2">
        <f t="shared" si="50"/>
        <v>-13388</v>
      </c>
      <c r="P113" s="1">
        <f t="shared" si="55"/>
        <v>0</v>
      </c>
      <c r="Q113" s="1">
        <f t="shared" si="51"/>
        <v>0</v>
      </c>
      <c r="R113" s="1"/>
      <c r="S113" s="1"/>
      <c r="T113" s="1">
        <v>20100</v>
      </c>
      <c r="U113" s="12"/>
      <c r="V113" s="12"/>
      <c r="W113" s="13"/>
      <c r="X113" s="12"/>
      <c r="AA113" s="16">
        <f t="shared" si="46"/>
        <v>0</v>
      </c>
      <c r="AB113" s="1">
        <f>AA113*T113</f>
        <v>0</v>
      </c>
      <c r="AC113" s="1" t="s">
        <v>323</v>
      </c>
      <c r="AD113" s="1" t="s">
        <v>324</v>
      </c>
      <c r="AE113" s="1" t="s">
        <v>325</v>
      </c>
    </row>
    <row r="114" spans="1:31" ht="189" x14ac:dyDescent="0.25">
      <c r="A114" s="47">
        <v>101</v>
      </c>
      <c r="B114" s="39" t="s">
        <v>202</v>
      </c>
      <c r="C114" s="39" t="s">
        <v>203</v>
      </c>
      <c r="D114" s="3" t="s">
        <v>131</v>
      </c>
      <c r="E114" s="15">
        <f t="shared" si="56"/>
        <v>5</v>
      </c>
      <c r="F114" s="3">
        <f t="shared" si="57"/>
        <v>33505</v>
      </c>
      <c r="G114" s="10">
        <f t="shared" si="38"/>
        <v>167525</v>
      </c>
      <c r="H114" s="11">
        <v>15</v>
      </c>
      <c r="I114" s="3">
        <v>42912</v>
      </c>
      <c r="J114" s="1">
        <f t="shared" si="47"/>
        <v>643680</v>
      </c>
      <c r="K114" s="1"/>
      <c r="L114" s="1"/>
      <c r="M114" s="2">
        <f t="shared" si="52"/>
        <v>0</v>
      </c>
      <c r="N114" s="1">
        <f t="shared" si="49"/>
        <v>15</v>
      </c>
      <c r="O114" s="2">
        <f t="shared" si="50"/>
        <v>643680</v>
      </c>
      <c r="P114" s="1">
        <v>5</v>
      </c>
      <c r="Q114" s="1">
        <f t="shared" si="51"/>
        <v>214560</v>
      </c>
      <c r="R114" s="1"/>
      <c r="S114" s="1"/>
      <c r="T114" s="1">
        <v>33505</v>
      </c>
      <c r="U114" s="12"/>
      <c r="V114" s="12"/>
      <c r="W114" s="13"/>
      <c r="X114" s="12"/>
      <c r="AA114" s="16">
        <f t="shared" si="46"/>
        <v>5</v>
      </c>
      <c r="AB114" s="1">
        <f t="shared" ref="AB114:AB139" si="59">AA114*T114</f>
        <v>167525</v>
      </c>
      <c r="AC114" s="1" t="s">
        <v>323</v>
      </c>
      <c r="AD114" s="1" t="s">
        <v>324</v>
      </c>
      <c r="AE114" s="1" t="s">
        <v>325</v>
      </c>
    </row>
    <row r="115" spans="1:31" ht="282" x14ac:dyDescent="0.25">
      <c r="A115" s="47">
        <v>102</v>
      </c>
      <c r="B115" s="39" t="s">
        <v>204</v>
      </c>
      <c r="C115" s="39" t="s">
        <v>341</v>
      </c>
      <c r="D115" s="3" t="s">
        <v>131</v>
      </c>
      <c r="E115" s="15">
        <f t="shared" si="56"/>
        <v>2</v>
      </c>
      <c r="F115" s="3">
        <f t="shared" si="57"/>
        <v>55700</v>
      </c>
      <c r="G115" s="10">
        <f t="shared" si="38"/>
        <v>111400</v>
      </c>
      <c r="H115" s="11">
        <v>5</v>
      </c>
      <c r="I115" s="3">
        <v>71328</v>
      </c>
      <c r="J115" s="1">
        <f t="shared" si="47"/>
        <v>356640</v>
      </c>
      <c r="K115" s="1"/>
      <c r="L115" s="1"/>
      <c r="M115" s="2">
        <f t="shared" si="52"/>
        <v>0</v>
      </c>
      <c r="N115" s="1">
        <f t="shared" si="49"/>
        <v>5</v>
      </c>
      <c r="O115" s="2">
        <f t="shared" si="50"/>
        <v>356640</v>
      </c>
      <c r="P115" s="1">
        <v>2</v>
      </c>
      <c r="Q115" s="1">
        <f t="shared" si="51"/>
        <v>142656</v>
      </c>
      <c r="R115" s="1"/>
      <c r="S115" s="1"/>
      <c r="T115" s="1">
        <v>55700</v>
      </c>
      <c r="U115" s="12"/>
      <c r="V115" s="12"/>
      <c r="W115" s="13"/>
      <c r="X115" s="12"/>
      <c r="AA115" s="16">
        <f t="shared" si="46"/>
        <v>2</v>
      </c>
      <c r="AB115" s="1">
        <f t="shared" si="59"/>
        <v>111400</v>
      </c>
      <c r="AC115" s="1" t="s">
        <v>323</v>
      </c>
      <c r="AD115" s="1" t="s">
        <v>324</v>
      </c>
      <c r="AE115" s="1" t="s">
        <v>325</v>
      </c>
    </row>
    <row r="116" spans="1:31" ht="313.5" x14ac:dyDescent="0.25">
      <c r="A116" s="47">
        <v>103</v>
      </c>
      <c r="B116" s="39" t="s">
        <v>205</v>
      </c>
      <c r="C116" s="39" t="s">
        <v>342</v>
      </c>
      <c r="D116" s="3" t="s">
        <v>131</v>
      </c>
      <c r="E116" s="15">
        <f t="shared" si="56"/>
        <v>2</v>
      </c>
      <c r="F116" s="3">
        <f t="shared" si="57"/>
        <v>145800</v>
      </c>
      <c r="G116" s="10">
        <f t="shared" si="38"/>
        <v>291600</v>
      </c>
      <c r="H116" s="11">
        <v>5</v>
      </c>
      <c r="I116" s="3">
        <v>186808</v>
      </c>
      <c r="J116" s="1">
        <f t="shared" si="47"/>
        <v>934040</v>
      </c>
      <c r="K116" s="1"/>
      <c r="L116" s="1"/>
      <c r="M116" s="2">
        <f t="shared" si="52"/>
        <v>0</v>
      </c>
      <c r="N116" s="1">
        <f t="shared" si="49"/>
        <v>5</v>
      </c>
      <c r="O116" s="2">
        <f t="shared" si="50"/>
        <v>934040</v>
      </c>
      <c r="P116" s="1">
        <v>2</v>
      </c>
      <c r="Q116" s="1">
        <f t="shared" si="51"/>
        <v>373616</v>
      </c>
      <c r="R116" s="1"/>
      <c r="S116" s="1"/>
      <c r="T116" s="1">
        <v>145800</v>
      </c>
      <c r="U116" s="12"/>
      <c r="V116" s="12"/>
      <c r="W116" s="13"/>
      <c r="X116" s="12"/>
      <c r="AA116" s="16">
        <f t="shared" si="46"/>
        <v>2</v>
      </c>
      <c r="AB116" s="1">
        <f t="shared" si="59"/>
        <v>291600</v>
      </c>
      <c r="AC116" s="1" t="s">
        <v>323</v>
      </c>
      <c r="AD116" s="1" t="s">
        <v>324</v>
      </c>
      <c r="AE116" s="1" t="s">
        <v>325</v>
      </c>
    </row>
    <row r="117" spans="1:31" ht="313.5" x14ac:dyDescent="0.25">
      <c r="A117" s="47">
        <v>104</v>
      </c>
      <c r="B117" s="39" t="s">
        <v>206</v>
      </c>
      <c r="C117" s="39" t="s">
        <v>343</v>
      </c>
      <c r="D117" s="3" t="s">
        <v>131</v>
      </c>
      <c r="E117" s="15">
        <f t="shared" si="56"/>
        <v>1</v>
      </c>
      <c r="F117" s="3">
        <f t="shared" si="57"/>
        <v>180000</v>
      </c>
      <c r="G117" s="10">
        <f t="shared" si="38"/>
        <v>180000</v>
      </c>
      <c r="H117" s="11">
        <v>1</v>
      </c>
      <c r="I117" s="3">
        <v>229926</v>
      </c>
      <c r="J117" s="1">
        <f t="shared" si="47"/>
        <v>229926</v>
      </c>
      <c r="K117" s="1"/>
      <c r="L117" s="1"/>
      <c r="M117" s="2">
        <f t="shared" si="52"/>
        <v>0</v>
      </c>
      <c r="N117" s="1">
        <f t="shared" si="49"/>
        <v>1</v>
      </c>
      <c r="O117" s="2">
        <f t="shared" si="50"/>
        <v>229926</v>
      </c>
      <c r="P117" s="1">
        <v>1</v>
      </c>
      <c r="Q117" s="1">
        <f t="shared" si="51"/>
        <v>229926</v>
      </c>
      <c r="R117" s="1"/>
      <c r="S117" s="1"/>
      <c r="T117" s="1">
        <v>180000</v>
      </c>
      <c r="U117" s="12"/>
      <c r="V117" s="12"/>
      <c r="W117" s="13"/>
      <c r="X117" s="12"/>
      <c r="AA117" s="16">
        <f t="shared" si="46"/>
        <v>1</v>
      </c>
      <c r="AB117" s="1">
        <f t="shared" si="59"/>
        <v>180000</v>
      </c>
      <c r="AC117" s="1" t="s">
        <v>323</v>
      </c>
      <c r="AD117" s="1" t="s">
        <v>324</v>
      </c>
      <c r="AE117" s="1" t="s">
        <v>325</v>
      </c>
    </row>
    <row r="118" spans="1:31" ht="220.5" x14ac:dyDescent="0.25">
      <c r="A118" s="47">
        <v>105</v>
      </c>
      <c r="B118" s="39" t="s">
        <v>207</v>
      </c>
      <c r="C118" s="39" t="s">
        <v>208</v>
      </c>
      <c r="D118" s="3" t="s">
        <v>131</v>
      </c>
      <c r="E118" s="15">
        <f t="shared" si="56"/>
        <v>4</v>
      </c>
      <c r="F118" s="3">
        <f t="shared" si="57"/>
        <v>39540</v>
      </c>
      <c r="G118" s="10">
        <f t="shared" si="38"/>
        <v>158160</v>
      </c>
      <c r="H118" s="11">
        <v>15</v>
      </c>
      <c r="I118" s="3">
        <v>50670</v>
      </c>
      <c r="J118" s="1">
        <f t="shared" si="47"/>
        <v>760050</v>
      </c>
      <c r="K118" s="1">
        <v>3</v>
      </c>
      <c r="L118" s="1">
        <v>38200</v>
      </c>
      <c r="M118" s="2">
        <f t="shared" si="52"/>
        <v>114600</v>
      </c>
      <c r="N118" s="1">
        <f t="shared" si="49"/>
        <v>12</v>
      </c>
      <c r="O118" s="2">
        <f t="shared" si="50"/>
        <v>645450</v>
      </c>
      <c r="P118" s="1">
        <v>6</v>
      </c>
      <c r="Q118" s="1">
        <f t="shared" si="51"/>
        <v>304020</v>
      </c>
      <c r="R118" s="1"/>
      <c r="S118" s="1"/>
      <c r="T118" s="1">
        <v>39540</v>
      </c>
      <c r="U118" s="12"/>
      <c r="V118" s="12"/>
      <c r="W118" s="13"/>
      <c r="X118" s="12"/>
      <c r="Y118" s="1">
        <v>2</v>
      </c>
      <c r="Z118" s="1">
        <f>Y118*T118</f>
        <v>79080</v>
      </c>
      <c r="AA118" s="16">
        <f t="shared" si="46"/>
        <v>4</v>
      </c>
      <c r="AB118" s="1">
        <f t="shared" si="59"/>
        <v>158160</v>
      </c>
      <c r="AC118" s="1" t="s">
        <v>323</v>
      </c>
      <c r="AD118" s="1" t="s">
        <v>324</v>
      </c>
      <c r="AE118" s="1" t="s">
        <v>325</v>
      </c>
    </row>
    <row r="119" spans="1:31" ht="282" x14ac:dyDescent="0.25">
      <c r="A119" s="47">
        <v>106</v>
      </c>
      <c r="B119" s="39" t="s">
        <v>209</v>
      </c>
      <c r="C119" s="39" t="s">
        <v>344</v>
      </c>
      <c r="D119" s="3" t="s">
        <v>131</v>
      </c>
      <c r="E119" s="15">
        <f t="shared" si="56"/>
        <v>2</v>
      </c>
      <c r="F119" s="3">
        <f t="shared" si="57"/>
        <v>414632</v>
      </c>
      <c r="G119" s="10">
        <f t="shared" si="38"/>
        <v>829264</v>
      </c>
      <c r="H119" s="11">
        <v>12</v>
      </c>
      <c r="I119" s="3">
        <v>610714</v>
      </c>
      <c r="J119" s="1">
        <f t="shared" si="47"/>
        <v>7328568</v>
      </c>
      <c r="K119" s="1">
        <v>6</v>
      </c>
      <c r="L119" s="1">
        <v>460385</v>
      </c>
      <c r="M119" s="2">
        <f t="shared" si="52"/>
        <v>2762310</v>
      </c>
      <c r="N119" s="1">
        <f t="shared" si="49"/>
        <v>6</v>
      </c>
      <c r="O119" s="2">
        <f t="shared" si="50"/>
        <v>4566258</v>
      </c>
      <c r="P119" s="1">
        <v>4</v>
      </c>
      <c r="Q119" s="1">
        <f t="shared" si="51"/>
        <v>2442856</v>
      </c>
      <c r="R119" s="1"/>
      <c r="S119" s="1"/>
      <c r="T119" s="1">
        <v>414632</v>
      </c>
      <c r="U119" s="12"/>
      <c r="V119" s="12"/>
      <c r="W119" s="13"/>
      <c r="X119" s="12"/>
      <c r="Y119" s="1">
        <v>2</v>
      </c>
      <c r="Z119" s="1">
        <f>Y119*T119</f>
        <v>829264</v>
      </c>
      <c r="AA119" s="16">
        <f t="shared" si="46"/>
        <v>2</v>
      </c>
      <c r="AB119" s="1">
        <f t="shared" si="59"/>
        <v>829264</v>
      </c>
      <c r="AC119" s="1" t="s">
        <v>323</v>
      </c>
      <c r="AD119" s="1" t="s">
        <v>324</v>
      </c>
      <c r="AE119" s="1" t="s">
        <v>325</v>
      </c>
    </row>
    <row r="120" spans="1:31" ht="204.75" x14ac:dyDescent="0.25">
      <c r="A120" s="47">
        <v>107</v>
      </c>
      <c r="B120" s="39" t="s">
        <v>210</v>
      </c>
      <c r="C120" s="39" t="s">
        <v>211</v>
      </c>
      <c r="D120" s="71" t="s">
        <v>131</v>
      </c>
      <c r="E120" s="15">
        <f t="shared" si="56"/>
        <v>1</v>
      </c>
      <c r="F120" s="3">
        <f t="shared" si="57"/>
        <v>64845</v>
      </c>
      <c r="G120" s="10">
        <f t="shared" si="38"/>
        <v>64845</v>
      </c>
      <c r="H120" s="72">
        <v>2</v>
      </c>
      <c r="I120" s="73">
        <v>83095</v>
      </c>
      <c r="J120" s="1">
        <f t="shared" si="47"/>
        <v>166190</v>
      </c>
      <c r="K120" s="1"/>
      <c r="L120" s="1"/>
      <c r="M120" s="2">
        <f t="shared" si="52"/>
        <v>0</v>
      </c>
      <c r="N120" s="1">
        <f t="shared" si="49"/>
        <v>2</v>
      </c>
      <c r="O120" s="2">
        <f t="shared" si="50"/>
        <v>166190</v>
      </c>
      <c r="P120" s="1">
        <v>1</v>
      </c>
      <c r="Q120" s="1">
        <f t="shared" si="51"/>
        <v>83095</v>
      </c>
      <c r="R120" s="1"/>
      <c r="S120" s="1"/>
      <c r="T120" s="1">
        <v>64845</v>
      </c>
      <c r="U120" s="12"/>
      <c r="V120" s="12"/>
      <c r="W120" s="13"/>
      <c r="X120" s="12"/>
      <c r="AA120" s="16">
        <f t="shared" si="46"/>
        <v>1</v>
      </c>
      <c r="AB120" s="1">
        <f t="shared" si="59"/>
        <v>64845</v>
      </c>
      <c r="AC120" s="1" t="s">
        <v>323</v>
      </c>
      <c r="AD120" s="1" t="s">
        <v>324</v>
      </c>
      <c r="AE120" s="1" t="s">
        <v>325</v>
      </c>
    </row>
    <row r="121" spans="1:31" ht="189" x14ac:dyDescent="0.25">
      <c r="A121" s="47">
        <v>108</v>
      </c>
      <c r="B121" s="39" t="s">
        <v>212</v>
      </c>
      <c r="C121" s="39" t="s">
        <v>213</v>
      </c>
      <c r="D121" s="3" t="s">
        <v>131</v>
      </c>
      <c r="E121" s="15">
        <f t="shared" si="56"/>
        <v>4</v>
      </c>
      <c r="F121" s="3">
        <f t="shared" si="57"/>
        <v>16030</v>
      </c>
      <c r="G121" s="10">
        <f t="shared" si="38"/>
        <v>64120</v>
      </c>
      <c r="H121" s="11">
        <v>15</v>
      </c>
      <c r="I121" s="3">
        <v>20531</v>
      </c>
      <c r="J121" s="1">
        <f t="shared" si="47"/>
        <v>307965</v>
      </c>
      <c r="K121" s="1">
        <v>7</v>
      </c>
      <c r="L121" s="1">
        <v>15480</v>
      </c>
      <c r="M121" s="2">
        <f t="shared" si="52"/>
        <v>108360</v>
      </c>
      <c r="N121" s="1">
        <f t="shared" si="49"/>
        <v>8</v>
      </c>
      <c r="O121" s="2">
        <f t="shared" si="50"/>
        <v>199605</v>
      </c>
      <c r="P121" s="1">
        <v>5</v>
      </c>
      <c r="Q121" s="1">
        <f t="shared" si="51"/>
        <v>102655</v>
      </c>
      <c r="R121" s="1"/>
      <c r="S121" s="1"/>
      <c r="T121" s="1">
        <v>16030</v>
      </c>
      <c r="U121" s="12"/>
      <c r="V121" s="12"/>
      <c r="W121" s="13"/>
      <c r="X121" s="12"/>
      <c r="Y121" s="1">
        <v>1</v>
      </c>
      <c r="Z121" s="1">
        <f>Y121*T121</f>
        <v>16030</v>
      </c>
      <c r="AA121" s="16">
        <f t="shared" si="46"/>
        <v>4</v>
      </c>
      <c r="AB121" s="1">
        <f t="shared" si="59"/>
        <v>64120</v>
      </c>
      <c r="AC121" s="1" t="s">
        <v>323</v>
      </c>
      <c r="AD121" s="1" t="s">
        <v>324</v>
      </c>
      <c r="AE121" s="1" t="s">
        <v>325</v>
      </c>
    </row>
    <row r="122" spans="1:31" ht="282" x14ac:dyDescent="0.25">
      <c r="A122" s="47">
        <v>109</v>
      </c>
      <c r="B122" s="39" t="s">
        <v>214</v>
      </c>
      <c r="C122" s="39" t="s">
        <v>345</v>
      </c>
      <c r="D122" s="3" t="s">
        <v>34</v>
      </c>
      <c r="E122" s="15">
        <f t="shared" si="56"/>
        <v>1</v>
      </c>
      <c r="F122" s="3">
        <f t="shared" si="57"/>
        <v>47846</v>
      </c>
      <c r="G122" s="10">
        <f t="shared" si="38"/>
        <v>47846</v>
      </c>
      <c r="H122" s="11">
        <v>2</v>
      </c>
      <c r="I122" s="3">
        <v>61315</v>
      </c>
      <c r="J122" s="1">
        <f t="shared" si="47"/>
        <v>122630</v>
      </c>
      <c r="K122" s="1">
        <v>1</v>
      </c>
      <c r="L122" s="1">
        <v>46220</v>
      </c>
      <c r="M122" s="2">
        <f t="shared" si="52"/>
        <v>46220</v>
      </c>
      <c r="N122" s="1">
        <f t="shared" si="49"/>
        <v>1</v>
      </c>
      <c r="O122" s="2">
        <f t="shared" si="50"/>
        <v>76410</v>
      </c>
      <c r="P122" s="1">
        <v>1</v>
      </c>
      <c r="Q122" s="1">
        <f t="shared" si="51"/>
        <v>61315</v>
      </c>
      <c r="R122" s="1"/>
      <c r="S122" s="1"/>
      <c r="T122" s="1">
        <v>47846</v>
      </c>
      <c r="U122" s="12"/>
      <c r="V122" s="12"/>
      <c r="W122" s="13"/>
      <c r="X122" s="12"/>
      <c r="AA122" s="16">
        <f t="shared" si="46"/>
        <v>1</v>
      </c>
      <c r="AB122" s="1">
        <f t="shared" si="59"/>
        <v>47846</v>
      </c>
      <c r="AC122" s="1" t="s">
        <v>323</v>
      </c>
      <c r="AD122" s="1" t="s">
        <v>324</v>
      </c>
      <c r="AE122" s="1" t="s">
        <v>325</v>
      </c>
    </row>
    <row r="123" spans="1:31" ht="266.25" x14ac:dyDescent="0.25">
      <c r="A123" s="47">
        <v>110</v>
      </c>
      <c r="B123" s="39" t="s">
        <v>215</v>
      </c>
      <c r="C123" s="39" t="s">
        <v>346</v>
      </c>
      <c r="D123" s="3" t="s">
        <v>34</v>
      </c>
      <c r="E123" s="15">
        <f t="shared" si="56"/>
        <v>2</v>
      </c>
      <c r="F123" s="3">
        <f t="shared" si="57"/>
        <v>11845</v>
      </c>
      <c r="G123" s="10">
        <f t="shared" si="38"/>
        <v>23690</v>
      </c>
      <c r="H123" s="55">
        <v>20</v>
      </c>
      <c r="I123" s="1">
        <v>15170</v>
      </c>
      <c r="J123" s="1">
        <f t="shared" si="47"/>
        <v>303400</v>
      </c>
      <c r="K123" s="1">
        <v>14</v>
      </c>
      <c r="L123" s="1">
        <v>11440</v>
      </c>
      <c r="M123" s="2">
        <f t="shared" si="52"/>
        <v>160160</v>
      </c>
      <c r="N123" s="1">
        <f t="shared" si="49"/>
        <v>6</v>
      </c>
      <c r="O123" s="2">
        <f t="shared" si="50"/>
        <v>143240</v>
      </c>
      <c r="P123" s="1">
        <v>4</v>
      </c>
      <c r="Q123" s="1">
        <f t="shared" si="51"/>
        <v>60680</v>
      </c>
      <c r="R123" s="1"/>
      <c r="S123" s="1"/>
      <c r="T123" s="1">
        <v>11845</v>
      </c>
      <c r="U123" s="12"/>
      <c r="V123" s="12"/>
      <c r="W123" s="13"/>
      <c r="X123" s="12"/>
      <c r="Y123" s="1">
        <v>2</v>
      </c>
      <c r="Z123" s="1">
        <f>Y123*T123</f>
        <v>23690</v>
      </c>
      <c r="AA123" s="16">
        <v>2</v>
      </c>
      <c r="AB123" s="1">
        <f t="shared" si="59"/>
        <v>23690</v>
      </c>
      <c r="AC123" s="1" t="s">
        <v>323</v>
      </c>
      <c r="AD123" s="1" t="s">
        <v>324</v>
      </c>
      <c r="AE123" s="1" t="s">
        <v>325</v>
      </c>
    </row>
    <row r="124" spans="1:31" ht="252" x14ac:dyDescent="0.25">
      <c r="A124" s="47">
        <v>111</v>
      </c>
      <c r="B124" s="39" t="s">
        <v>216</v>
      </c>
      <c r="C124" s="39" t="s">
        <v>217</v>
      </c>
      <c r="D124" s="3" t="s">
        <v>34</v>
      </c>
      <c r="E124" s="15">
        <f t="shared" si="56"/>
        <v>1</v>
      </c>
      <c r="F124" s="3">
        <f t="shared" si="57"/>
        <v>75960</v>
      </c>
      <c r="G124" s="10">
        <f t="shared" si="38"/>
        <v>75960</v>
      </c>
      <c r="H124" s="55">
        <v>5</v>
      </c>
      <c r="I124" s="1">
        <v>97285</v>
      </c>
      <c r="J124" s="1">
        <f t="shared" si="47"/>
        <v>486425</v>
      </c>
      <c r="K124" s="1">
        <v>2</v>
      </c>
      <c r="L124" s="1">
        <v>73340</v>
      </c>
      <c r="M124" s="2">
        <f t="shared" si="52"/>
        <v>146680</v>
      </c>
      <c r="N124" s="1">
        <f t="shared" si="49"/>
        <v>3</v>
      </c>
      <c r="O124" s="2">
        <f t="shared" si="50"/>
        <v>339745</v>
      </c>
      <c r="P124" s="1">
        <v>1</v>
      </c>
      <c r="Q124" s="1">
        <f t="shared" si="51"/>
        <v>97285</v>
      </c>
      <c r="R124" s="1"/>
      <c r="S124" s="1"/>
      <c r="T124" s="1">
        <v>75960</v>
      </c>
      <c r="U124" s="12"/>
      <c r="V124" s="12"/>
      <c r="W124" s="13"/>
      <c r="X124" s="12"/>
      <c r="AA124" s="16">
        <f t="shared" ref="AA124:AA155" si="60">P124-Y124</f>
        <v>1</v>
      </c>
      <c r="AB124" s="1">
        <f t="shared" si="59"/>
        <v>75960</v>
      </c>
      <c r="AC124" s="1" t="s">
        <v>323</v>
      </c>
      <c r="AD124" s="1" t="s">
        <v>324</v>
      </c>
      <c r="AE124" s="1" t="s">
        <v>325</v>
      </c>
    </row>
    <row r="125" spans="1:31" ht="297.75" x14ac:dyDescent="0.25">
      <c r="A125" s="47">
        <v>112</v>
      </c>
      <c r="B125" s="39" t="s">
        <v>218</v>
      </c>
      <c r="C125" s="39" t="s">
        <v>347</v>
      </c>
      <c r="D125" s="3" t="s">
        <v>34</v>
      </c>
      <c r="E125" s="15">
        <f t="shared" si="56"/>
        <v>1</v>
      </c>
      <c r="F125" s="3">
        <f t="shared" si="57"/>
        <v>145500</v>
      </c>
      <c r="G125" s="10">
        <f t="shared" si="38"/>
        <v>145500</v>
      </c>
      <c r="H125" s="55">
        <v>1</v>
      </c>
      <c r="I125" s="1">
        <v>186002</v>
      </c>
      <c r="J125" s="1">
        <f t="shared" si="47"/>
        <v>186002</v>
      </c>
      <c r="K125" s="1"/>
      <c r="L125" s="1"/>
      <c r="M125" s="2">
        <f t="shared" si="52"/>
        <v>0</v>
      </c>
      <c r="N125" s="1">
        <f t="shared" si="49"/>
        <v>1</v>
      </c>
      <c r="O125" s="2">
        <f t="shared" si="50"/>
        <v>186002</v>
      </c>
      <c r="P125" s="1">
        <v>1</v>
      </c>
      <c r="Q125" s="1">
        <f t="shared" si="51"/>
        <v>186002</v>
      </c>
      <c r="R125" s="1"/>
      <c r="S125" s="1"/>
      <c r="T125" s="1">
        <v>145500</v>
      </c>
      <c r="U125" s="12"/>
      <c r="V125" s="12"/>
      <c r="W125" s="13"/>
      <c r="X125" s="12"/>
      <c r="AA125" s="16">
        <f t="shared" si="60"/>
        <v>1</v>
      </c>
      <c r="AB125" s="1">
        <f t="shared" si="59"/>
        <v>145500</v>
      </c>
      <c r="AC125" s="1" t="s">
        <v>323</v>
      </c>
      <c r="AD125" s="1" t="s">
        <v>324</v>
      </c>
      <c r="AE125" s="1" t="s">
        <v>325</v>
      </c>
    </row>
    <row r="126" spans="1:31" ht="189" x14ac:dyDescent="0.25">
      <c r="A126" s="47">
        <v>113</v>
      </c>
      <c r="B126" s="39" t="s">
        <v>219</v>
      </c>
      <c r="C126" s="39" t="s">
        <v>220</v>
      </c>
      <c r="D126" s="3" t="s">
        <v>34</v>
      </c>
      <c r="E126" s="15">
        <f t="shared" si="56"/>
        <v>1</v>
      </c>
      <c r="F126" s="3">
        <f t="shared" si="57"/>
        <v>182300</v>
      </c>
      <c r="G126" s="10">
        <f t="shared" si="38"/>
        <v>182300</v>
      </c>
      <c r="H126" s="55">
        <v>2</v>
      </c>
      <c r="I126" s="1">
        <v>223492</v>
      </c>
      <c r="J126" s="1">
        <f t="shared" si="47"/>
        <v>446984</v>
      </c>
      <c r="K126" s="1"/>
      <c r="L126" s="1"/>
      <c r="M126" s="2">
        <f t="shared" si="52"/>
        <v>0</v>
      </c>
      <c r="N126" s="1">
        <f t="shared" si="49"/>
        <v>2</v>
      </c>
      <c r="O126" s="2">
        <f t="shared" si="50"/>
        <v>446984</v>
      </c>
      <c r="P126" s="1">
        <v>1</v>
      </c>
      <c r="Q126" s="1">
        <f t="shared" si="51"/>
        <v>223492</v>
      </c>
      <c r="R126" s="1"/>
      <c r="S126" s="1"/>
      <c r="T126" s="1">
        <v>182300</v>
      </c>
      <c r="U126" s="12"/>
      <c r="V126" s="12"/>
      <c r="W126" s="13"/>
      <c r="X126" s="12"/>
      <c r="AA126" s="16">
        <f t="shared" si="60"/>
        <v>1</v>
      </c>
      <c r="AB126" s="1">
        <f t="shared" si="59"/>
        <v>182300</v>
      </c>
      <c r="AC126" s="1" t="s">
        <v>323</v>
      </c>
      <c r="AD126" s="1" t="s">
        <v>324</v>
      </c>
      <c r="AE126" s="1" t="s">
        <v>325</v>
      </c>
    </row>
    <row r="127" spans="1:31" ht="252" x14ac:dyDescent="0.25">
      <c r="A127" s="47">
        <v>114</v>
      </c>
      <c r="B127" s="39" t="s">
        <v>221</v>
      </c>
      <c r="C127" s="39" t="s">
        <v>222</v>
      </c>
      <c r="D127" s="3" t="s">
        <v>34</v>
      </c>
      <c r="E127" s="15">
        <f t="shared" si="56"/>
        <v>1</v>
      </c>
      <c r="F127" s="3">
        <f t="shared" si="57"/>
        <v>72000</v>
      </c>
      <c r="G127" s="10">
        <f t="shared" si="38"/>
        <v>72000</v>
      </c>
      <c r="H127" s="55">
        <v>3</v>
      </c>
      <c r="I127" s="1">
        <v>80730</v>
      </c>
      <c r="J127" s="1">
        <f t="shared" si="47"/>
        <v>242190</v>
      </c>
      <c r="K127" s="1"/>
      <c r="L127" s="1"/>
      <c r="M127" s="2">
        <f t="shared" si="52"/>
        <v>0</v>
      </c>
      <c r="N127" s="1">
        <f t="shared" si="49"/>
        <v>3</v>
      </c>
      <c r="O127" s="2">
        <f t="shared" si="50"/>
        <v>242190</v>
      </c>
      <c r="P127" s="1">
        <v>1</v>
      </c>
      <c r="Q127" s="1">
        <f t="shared" si="51"/>
        <v>80730</v>
      </c>
      <c r="R127" s="1"/>
      <c r="S127" s="1"/>
      <c r="T127" s="1">
        <v>72000</v>
      </c>
      <c r="U127" s="12"/>
      <c r="V127" s="12"/>
      <c r="W127" s="13"/>
      <c r="X127" s="12"/>
      <c r="AA127" s="16">
        <f t="shared" si="60"/>
        <v>1</v>
      </c>
      <c r="AB127" s="1">
        <f t="shared" si="59"/>
        <v>72000</v>
      </c>
      <c r="AC127" s="1" t="s">
        <v>323</v>
      </c>
      <c r="AD127" s="1" t="s">
        <v>324</v>
      </c>
      <c r="AE127" s="1" t="s">
        <v>325</v>
      </c>
    </row>
    <row r="128" spans="1:31" ht="236.25" x14ac:dyDescent="0.25">
      <c r="A128" s="47">
        <v>115</v>
      </c>
      <c r="B128" s="39" t="s">
        <v>223</v>
      </c>
      <c r="C128" s="39" t="s">
        <v>224</v>
      </c>
      <c r="D128" s="3" t="s">
        <v>131</v>
      </c>
      <c r="E128" s="15">
        <f t="shared" si="56"/>
        <v>1</v>
      </c>
      <c r="F128" s="3">
        <f t="shared" si="57"/>
        <v>197935</v>
      </c>
      <c r="G128" s="10">
        <f t="shared" si="38"/>
        <v>197935</v>
      </c>
      <c r="H128" s="11">
        <v>3</v>
      </c>
      <c r="I128" s="3">
        <v>208351</v>
      </c>
      <c r="J128" s="1">
        <f t="shared" si="47"/>
        <v>625053</v>
      </c>
      <c r="K128" s="1"/>
      <c r="L128" s="1"/>
      <c r="M128" s="2">
        <f t="shared" si="52"/>
        <v>0</v>
      </c>
      <c r="N128" s="1">
        <f t="shared" si="49"/>
        <v>3</v>
      </c>
      <c r="O128" s="2">
        <f t="shared" si="50"/>
        <v>625053</v>
      </c>
      <c r="P128" s="1">
        <v>1</v>
      </c>
      <c r="Q128" s="1">
        <f t="shared" si="51"/>
        <v>208351</v>
      </c>
      <c r="R128" s="1"/>
      <c r="S128" s="1"/>
      <c r="T128" s="1">
        <v>197935</v>
      </c>
      <c r="U128" s="12"/>
      <c r="V128" s="12"/>
      <c r="W128" s="13"/>
      <c r="X128" s="12"/>
      <c r="AA128" s="16">
        <f t="shared" si="60"/>
        <v>1</v>
      </c>
      <c r="AB128" s="1">
        <f t="shared" si="59"/>
        <v>197935</v>
      </c>
      <c r="AC128" s="1" t="s">
        <v>323</v>
      </c>
      <c r="AD128" s="1" t="s">
        <v>324</v>
      </c>
      <c r="AE128" s="1" t="s">
        <v>325</v>
      </c>
    </row>
    <row r="129" spans="1:31" ht="266.25" x14ac:dyDescent="0.25">
      <c r="A129" s="47">
        <v>116</v>
      </c>
      <c r="B129" s="39" t="s">
        <v>225</v>
      </c>
      <c r="C129" s="39" t="s">
        <v>348</v>
      </c>
      <c r="D129" s="3" t="s">
        <v>34</v>
      </c>
      <c r="E129" s="15">
        <f t="shared" si="56"/>
        <v>1</v>
      </c>
      <c r="F129" s="3">
        <f t="shared" si="57"/>
        <v>168310</v>
      </c>
      <c r="G129" s="10">
        <f t="shared" si="38"/>
        <v>168310</v>
      </c>
      <c r="H129" s="11">
        <v>10</v>
      </c>
      <c r="I129" s="3">
        <v>215565</v>
      </c>
      <c r="J129" s="1">
        <f t="shared" si="47"/>
        <v>2155650</v>
      </c>
      <c r="K129" s="1">
        <v>7</v>
      </c>
      <c r="L129" s="1">
        <v>162500</v>
      </c>
      <c r="M129" s="2">
        <f t="shared" si="52"/>
        <v>1137500</v>
      </c>
      <c r="N129" s="1">
        <f t="shared" si="49"/>
        <v>3</v>
      </c>
      <c r="O129" s="2">
        <f t="shared" si="50"/>
        <v>1018150</v>
      </c>
      <c r="P129" s="1">
        <v>1</v>
      </c>
      <c r="Q129" s="1">
        <f t="shared" si="51"/>
        <v>215565</v>
      </c>
      <c r="R129" s="1"/>
      <c r="S129" s="1"/>
      <c r="T129" s="1">
        <v>168310</v>
      </c>
      <c r="U129" s="12"/>
      <c r="V129" s="12"/>
      <c r="W129" s="13"/>
      <c r="X129" s="12"/>
      <c r="AA129" s="16">
        <f t="shared" si="60"/>
        <v>1</v>
      </c>
      <c r="AB129" s="1">
        <f t="shared" si="59"/>
        <v>168310</v>
      </c>
      <c r="AC129" s="1" t="s">
        <v>323</v>
      </c>
      <c r="AD129" s="1" t="s">
        <v>324</v>
      </c>
      <c r="AE129" s="1" t="s">
        <v>325</v>
      </c>
    </row>
    <row r="130" spans="1:31" ht="266.25" x14ac:dyDescent="0.25">
      <c r="A130" s="47">
        <v>117</v>
      </c>
      <c r="B130" s="39" t="s">
        <v>226</v>
      </c>
      <c r="C130" s="39" t="s">
        <v>349</v>
      </c>
      <c r="D130" s="3" t="s">
        <v>34</v>
      </c>
      <c r="E130" s="15">
        <f t="shared" si="56"/>
        <v>1</v>
      </c>
      <c r="F130" s="3">
        <f t="shared" si="57"/>
        <v>168310</v>
      </c>
      <c r="G130" s="10">
        <f t="shared" si="38"/>
        <v>168310</v>
      </c>
      <c r="H130" s="11">
        <v>2</v>
      </c>
      <c r="I130" s="3">
        <v>215565</v>
      </c>
      <c r="J130" s="1">
        <f t="shared" si="47"/>
        <v>431130</v>
      </c>
      <c r="K130" s="1">
        <v>1</v>
      </c>
      <c r="L130" s="1">
        <v>162505</v>
      </c>
      <c r="M130" s="2">
        <f t="shared" si="52"/>
        <v>162505</v>
      </c>
      <c r="N130" s="1">
        <f t="shared" si="49"/>
        <v>1</v>
      </c>
      <c r="O130" s="2">
        <f t="shared" si="50"/>
        <v>268625</v>
      </c>
      <c r="P130" s="1">
        <v>1</v>
      </c>
      <c r="Q130" s="1">
        <f t="shared" si="51"/>
        <v>215565</v>
      </c>
      <c r="R130" s="1"/>
      <c r="S130" s="1"/>
      <c r="T130" s="1">
        <v>168310</v>
      </c>
      <c r="U130" s="12"/>
      <c r="V130" s="12"/>
      <c r="W130" s="13"/>
      <c r="X130" s="12"/>
      <c r="AA130" s="16">
        <f t="shared" si="60"/>
        <v>1</v>
      </c>
      <c r="AB130" s="1">
        <f t="shared" si="59"/>
        <v>168310</v>
      </c>
      <c r="AC130" s="1" t="s">
        <v>323</v>
      </c>
      <c r="AD130" s="1" t="s">
        <v>324</v>
      </c>
      <c r="AE130" s="1" t="s">
        <v>325</v>
      </c>
    </row>
    <row r="131" spans="1:31" ht="189" x14ac:dyDescent="0.25">
      <c r="A131" s="47">
        <v>118</v>
      </c>
      <c r="B131" s="39" t="s">
        <v>227</v>
      </c>
      <c r="C131" s="39" t="s">
        <v>228</v>
      </c>
      <c r="D131" s="3" t="s">
        <v>131</v>
      </c>
      <c r="E131" s="15">
        <f t="shared" si="56"/>
        <v>1</v>
      </c>
      <c r="F131" s="3">
        <f t="shared" si="57"/>
        <v>59822</v>
      </c>
      <c r="G131" s="10">
        <f t="shared" si="38"/>
        <v>59822</v>
      </c>
      <c r="H131" s="11">
        <v>5</v>
      </c>
      <c r="I131" s="3">
        <v>76620</v>
      </c>
      <c r="J131" s="1">
        <f t="shared" si="47"/>
        <v>383100</v>
      </c>
      <c r="K131" s="1">
        <v>4</v>
      </c>
      <c r="L131" s="1">
        <v>57760</v>
      </c>
      <c r="M131" s="2">
        <f t="shared" si="52"/>
        <v>231040</v>
      </c>
      <c r="N131" s="1">
        <f t="shared" si="49"/>
        <v>1</v>
      </c>
      <c r="O131" s="2">
        <f t="shared" si="50"/>
        <v>152060</v>
      </c>
      <c r="P131" s="1">
        <v>1</v>
      </c>
      <c r="Q131" s="1">
        <f t="shared" si="51"/>
        <v>76620</v>
      </c>
      <c r="R131" s="1"/>
      <c r="S131" s="1"/>
      <c r="T131" s="1">
        <v>59822</v>
      </c>
      <c r="U131" s="12"/>
      <c r="V131" s="12"/>
      <c r="W131" s="13"/>
      <c r="X131" s="12"/>
      <c r="AA131" s="16">
        <f t="shared" si="60"/>
        <v>1</v>
      </c>
      <c r="AB131" s="1">
        <f t="shared" si="59"/>
        <v>59822</v>
      </c>
      <c r="AC131" s="1" t="s">
        <v>323</v>
      </c>
      <c r="AD131" s="1" t="s">
        <v>324</v>
      </c>
      <c r="AE131" s="1" t="s">
        <v>325</v>
      </c>
    </row>
    <row r="132" spans="1:31" ht="252" x14ac:dyDescent="0.25">
      <c r="A132" s="47">
        <v>119</v>
      </c>
      <c r="B132" s="39" t="s">
        <v>229</v>
      </c>
      <c r="C132" s="39" t="s">
        <v>230</v>
      </c>
      <c r="D132" s="3" t="s">
        <v>131</v>
      </c>
      <c r="E132" s="15">
        <f t="shared" si="56"/>
        <v>1</v>
      </c>
      <c r="F132" s="3">
        <f t="shared" si="57"/>
        <v>15472</v>
      </c>
      <c r="G132" s="10">
        <f t="shared" ref="G132:G188" si="61">F132*E132</f>
        <v>15472</v>
      </c>
      <c r="H132" s="11">
        <v>2</v>
      </c>
      <c r="I132" s="3">
        <v>15927</v>
      </c>
      <c r="J132" s="1">
        <f t="shared" si="47"/>
        <v>31854</v>
      </c>
      <c r="K132" s="1">
        <v>1</v>
      </c>
      <c r="L132" s="1">
        <v>14950</v>
      </c>
      <c r="M132" s="2">
        <f t="shared" si="52"/>
        <v>14950</v>
      </c>
      <c r="N132" s="1">
        <f t="shared" si="49"/>
        <v>1</v>
      </c>
      <c r="O132" s="2">
        <f t="shared" si="50"/>
        <v>16904</v>
      </c>
      <c r="P132" s="1">
        <v>1</v>
      </c>
      <c r="Q132" s="1">
        <f t="shared" si="51"/>
        <v>15927</v>
      </c>
      <c r="R132" s="1"/>
      <c r="S132" s="1"/>
      <c r="T132" s="1">
        <v>15472</v>
      </c>
      <c r="U132" s="12"/>
      <c r="V132" s="12"/>
      <c r="W132" s="13"/>
      <c r="X132" s="12"/>
      <c r="AA132" s="16">
        <f t="shared" si="60"/>
        <v>1</v>
      </c>
      <c r="AB132" s="1">
        <f t="shared" si="59"/>
        <v>15472</v>
      </c>
      <c r="AC132" s="1" t="s">
        <v>323</v>
      </c>
      <c r="AD132" s="1" t="s">
        <v>324</v>
      </c>
      <c r="AE132" s="1" t="s">
        <v>325</v>
      </c>
    </row>
    <row r="133" spans="1:31" ht="409.6" customHeight="1" x14ac:dyDescent="0.25">
      <c r="A133" s="47">
        <v>120</v>
      </c>
      <c r="B133" s="39" t="s">
        <v>231</v>
      </c>
      <c r="C133" s="39" t="s">
        <v>352</v>
      </c>
      <c r="D133" s="3" t="s">
        <v>131</v>
      </c>
      <c r="E133" s="15">
        <f t="shared" si="56"/>
        <v>1</v>
      </c>
      <c r="F133" s="3">
        <f t="shared" si="57"/>
        <v>35600</v>
      </c>
      <c r="G133" s="10">
        <f t="shared" si="61"/>
        <v>35600</v>
      </c>
      <c r="H133" s="11">
        <v>3</v>
      </c>
      <c r="I133" s="3">
        <v>43956</v>
      </c>
      <c r="J133" s="1">
        <f t="shared" si="47"/>
        <v>131868</v>
      </c>
      <c r="K133" s="1"/>
      <c r="L133" s="1"/>
      <c r="M133" s="2">
        <f t="shared" si="52"/>
        <v>0</v>
      </c>
      <c r="N133" s="1">
        <f t="shared" si="49"/>
        <v>3</v>
      </c>
      <c r="O133" s="2">
        <f t="shared" si="50"/>
        <v>131868</v>
      </c>
      <c r="P133" s="1">
        <v>1</v>
      </c>
      <c r="Q133" s="1">
        <f t="shared" si="51"/>
        <v>43956</v>
      </c>
      <c r="R133" s="1"/>
      <c r="S133" s="1"/>
      <c r="T133" s="1">
        <v>35600</v>
      </c>
      <c r="U133" s="12"/>
      <c r="V133" s="12"/>
      <c r="W133" s="13"/>
      <c r="X133" s="12"/>
      <c r="AA133" s="16">
        <f t="shared" si="60"/>
        <v>1</v>
      </c>
      <c r="AB133" s="1">
        <f t="shared" si="59"/>
        <v>35600</v>
      </c>
      <c r="AC133" s="1" t="s">
        <v>323</v>
      </c>
      <c r="AD133" s="1" t="s">
        <v>324</v>
      </c>
      <c r="AE133" s="1" t="s">
        <v>325</v>
      </c>
    </row>
    <row r="134" spans="1:31" ht="157.5" x14ac:dyDescent="0.25">
      <c r="A134" s="47">
        <v>121</v>
      </c>
      <c r="B134" s="39" t="s">
        <v>232</v>
      </c>
      <c r="C134" s="39" t="s">
        <v>233</v>
      </c>
      <c r="D134" s="3" t="s">
        <v>131</v>
      </c>
      <c r="E134" s="15">
        <f t="shared" si="56"/>
        <v>1</v>
      </c>
      <c r="F134" s="3">
        <f t="shared" si="57"/>
        <v>100000</v>
      </c>
      <c r="G134" s="10">
        <f t="shared" si="61"/>
        <v>100000</v>
      </c>
      <c r="H134" s="11">
        <v>2</v>
      </c>
      <c r="I134" s="3">
        <v>105990</v>
      </c>
      <c r="J134" s="1">
        <f t="shared" si="47"/>
        <v>211980</v>
      </c>
      <c r="K134" s="1">
        <v>1</v>
      </c>
      <c r="L134" s="1">
        <v>79900</v>
      </c>
      <c r="M134" s="2">
        <f t="shared" si="52"/>
        <v>79900</v>
      </c>
      <c r="N134" s="1">
        <f t="shared" si="49"/>
        <v>1</v>
      </c>
      <c r="O134" s="2">
        <f t="shared" si="50"/>
        <v>132080</v>
      </c>
      <c r="P134" s="1">
        <v>1</v>
      </c>
      <c r="Q134" s="1">
        <f t="shared" si="51"/>
        <v>105990</v>
      </c>
      <c r="R134" s="1"/>
      <c r="S134" s="1"/>
      <c r="T134" s="1">
        <v>100000</v>
      </c>
      <c r="U134" s="12"/>
      <c r="V134" s="12"/>
      <c r="W134" s="13"/>
      <c r="X134" s="12"/>
      <c r="AA134" s="16">
        <f t="shared" si="60"/>
        <v>1</v>
      </c>
      <c r="AB134" s="1">
        <f t="shared" si="59"/>
        <v>100000</v>
      </c>
      <c r="AC134" s="1" t="s">
        <v>323</v>
      </c>
      <c r="AD134" s="1" t="s">
        <v>324</v>
      </c>
      <c r="AE134" s="1" t="s">
        <v>325</v>
      </c>
    </row>
    <row r="135" spans="1:31" ht="157.5" x14ac:dyDescent="0.25">
      <c r="A135" s="47">
        <v>122</v>
      </c>
      <c r="B135" s="39" t="s">
        <v>234</v>
      </c>
      <c r="C135" s="39" t="s">
        <v>235</v>
      </c>
      <c r="D135" s="3" t="s">
        <v>131</v>
      </c>
      <c r="E135" s="15">
        <f t="shared" si="56"/>
        <v>2</v>
      </c>
      <c r="F135" s="3">
        <f t="shared" si="57"/>
        <v>660600</v>
      </c>
      <c r="G135" s="10">
        <f t="shared" si="61"/>
        <v>1321200</v>
      </c>
      <c r="H135" s="11">
        <v>5</v>
      </c>
      <c r="I135" s="3">
        <v>845708</v>
      </c>
      <c r="J135" s="1">
        <f t="shared" si="47"/>
        <v>4228540</v>
      </c>
      <c r="K135" s="1"/>
      <c r="L135" s="1"/>
      <c r="M135" s="2">
        <f t="shared" si="52"/>
        <v>0</v>
      </c>
      <c r="N135" s="1">
        <f t="shared" si="49"/>
        <v>5</v>
      </c>
      <c r="O135" s="2">
        <f t="shared" si="50"/>
        <v>4228540</v>
      </c>
      <c r="P135" s="1">
        <v>2</v>
      </c>
      <c r="Q135" s="1">
        <f t="shared" si="51"/>
        <v>1691416</v>
      </c>
      <c r="R135" s="1"/>
      <c r="S135" s="1"/>
      <c r="T135" s="1">
        <v>660600</v>
      </c>
      <c r="U135" s="12"/>
      <c r="V135" s="12"/>
      <c r="W135" s="13"/>
      <c r="X135" s="12"/>
      <c r="AA135" s="16">
        <f t="shared" si="60"/>
        <v>2</v>
      </c>
      <c r="AB135" s="1">
        <f t="shared" si="59"/>
        <v>1321200</v>
      </c>
      <c r="AC135" s="1" t="s">
        <v>323</v>
      </c>
      <c r="AD135" s="1" t="s">
        <v>324</v>
      </c>
      <c r="AE135" s="1" t="s">
        <v>325</v>
      </c>
    </row>
    <row r="136" spans="1:31" ht="141.75" x14ac:dyDescent="0.25">
      <c r="A136" s="47">
        <v>123</v>
      </c>
      <c r="B136" s="39" t="s">
        <v>236</v>
      </c>
      <c r="C136" s="39" t="s">
        <v>237</v>
      </c>
      <c r="D136" s="3" t="s">
        <v>238</v>
      </c>
      <c r="E136" s="15">
        <f t="shared" si="56"/>
        <v>2</v>
      </c>
      <c r="F136" s="3">
        <f t="shared" si="57"/>
        <v>42450</v>
      </c>
      <c r="G136" s="10">
        <f t="shared" si="61"/>
        <v>84900</v>
      </c>
      <c r="H136" s="11">
        <v>10</v>
      </c>
      <c r="I136" s="3">
        <v>52640</v>
      </c>
      <c r="J136" s="1">
        <f t="shared" si="47"/>
        <v>526400</v>
      </c>
      <c r="K136" s="1">
        <v>5</v>
      </c>
      <c r="L136" s="1">
        <v>40970</v>
      </c>
      <c r="M136" s="2">
        <f t="shared" si="52"/>
        <v>204850</v>
      </c>
      <c r="N136" s="1">
        <f t="shared" si="49"/>
        <v>5</v>
      </c>
      <c r="O136" s="2">
        <f t="shared" si="50"/>
        <v>321550</v>
      </c>
      <c r="P136" s="1">
        <v>2</v>
      </c>
      <c r="Q136" s="1">
        <f t="shared" si="51"/>
        <v>105280</v>
      </c>
      <c r="R136" s="1"/>
      <c r="S136" s="1"/>
      <c r="T136" s="1">
        <v>42450</v>
      </c>
      <c r="U136" s="12"/>
      <c r="V136" s="12"/>
      <c r="W136" s="13"/>
      <c r="X136" s="12"/>
      <c r="AA136" s="16">
        <f t="shared" si="60"/>
        <v>2</v>
      </c>
      <c r="AB136" s="1">
        <f t="shared" si="59"/>
        <v>84900</v>
      </c>
      <c r="AC136" s="1" t="s">
        <v>323</v>
      </c>
      <c r="AD136" s="1" t="s">
        <v>324</v>
      </c>
      <c r="AE136" s="1" t="s">
        <v>325</v>
      </c>
    </row>
    <row r="137" spans="1:31" ht="126" x14ac:dyDescent="0.25">
      <c r="A137" s="47">
        <v>124</v>
      </c>
      <c r="B137" s="39" t="s">
        <v>239</v>
      </c>
      <c r="C137" s="39" t="s">
        <v>240</v>
      </c>
      <c r="D137" s="3" t="s">
        <v>238</v>
      </c>
      <c r="E137" s="15">
        <f t="shared" si="56"/>
        <v>2</v>
      </c>
      <c r="F137" s="3">
        <f t="shared" si="57"/>
        <v>42450</v>
      </c>
      <c r="G137" s="10">
        <f t="shared" si="61"/>
        <v>84900</v>
      </c>
      <c r="H137" s="11">
        <v>10</v>
      </c>
      <c r="I137" s="3">
        <v>52640</v>
      </c>
      <c r="J137" s="1">
        <f t="shared" si="47"/>
        <v>526400</v>
      </c>
      <c r="K137" s="1">
        <v>5</v>
      </c>
      <c r="L137" s="1">
        <v>40970</v>
      </c>
      <c r="M137" s="2">
        <f t="shared" si="52"/>
        <v>204850</v>
      </c>
      <c r="N137" s="1">
        <f t="shared" si="49"/>
        <v>5</v>
      </c>
      <c r="O137" s="2">
        <f t="shared" si="50"/>
        <v>321550</v>
      </c>
      <c r="P137" s="1">
        <v>2</v>
      </c>
      <c r="Q137" s="1">
        <f t="shared" si="51"/>
        <v>105280</v>
      </c>
      <c r="R137" s="1"/>
      <c r="S137" s="1"/>
      <c r="T137" s="1">
        <v>42450</v>
      </c>
      <c r="U137" s="12"/>
      <c r="V137" s="12"/>
      <c r="W137" s="13"/>
      <c r="X137" s="12"/>
      <c r="AA137" s="16">
        <f t="shared" si="60"/>
        <v>2</v>
      </c>
      <c r="AB137" s="1">
        <f t="shared" si="59"/>
        <v>84900</v>
      </c>
      <c r="AC137" s="1" t="s">
        <v>323</v>
      </c>
      <c r="AD137" s="1" t="s">
        <v>324</v>
      </c>
      <c r="AE137" s="1" t="s">
        <v>325</v>
      </c>
    </row>
    <row r="138" spans="1:31" ht="126" x14ac:dyDescent="0.25">
      <c r="A138" s="47">
        <v>125</v>
      </c>
      <c r="B138" s="39" t="s">
        <v>241</v>
      </c>
      <c r="C138" s="39" t="s">
        <v>242</v>
      </c>
      <c r="D138" s="3" t="s">
        <v>238</v>
      </c>
      <c r="E138" s="15">
        <f t="shared" si="56"/>
        <v>3</v>
      </c>
      <c r="F138" s="3">
        <f t="shared" si="57"/>
        <v>42450</v>
      </c>
      <c r="G138" s="10">
        <f t="shared" si="61"/>
        <v>127350</v>
      </c>
      <c r="H138" s="11">
        <v>15</v>
      </c>
      <c r="I138" s="3">
        <v>52640</v>
      </c>
      <c r="J138" s="1">
        <f t="shared" si="47"/>
        <v>789600</v>
      </c>
      <c r="K138" s="1">
        <v>5</v>
      </c>
      <c r="L138" s="1">
        <v>40970</v>
      </c>
      <c r="M138" s="2">
        <f t="shared" si="52"/>
        <v>204850</v>
      </c>
      <c r="N138" s="1">
        <f t="shared" si="49"/>
        <v>10</v>
      </c>
      <c r="O138" s="2">
        <f t="shared" si="50"/>
        <v>584750</v>
      </c>
      <c r="P138" s="1">
        <v>3</v>
      </c>
      <c r="Q138" s="1">
        <f t="shared" si="51"/>
        <v>157920</v>
      </c>
      <c r="R138" s="1"/>
      <c r="S138" s="1"/>
      <c r="T138" s="1">
        <v>42450</v>
      </c>
      <c r="U138" s="12"/>
      <c r="V138" s="12"/>
      <c r="W138" s="13"/>
      <c r="X138" s="12"/>
      <c r="AA138" s="16">
        <f t="shared" si="60"/>
        <v>3</v>
      </c>
      <c r="AB138" s="1">
        <f t="shared" si="59"/>
        <v>127350</v>
      </c>
      <c r="AC138" s="1" t="s">
        <v>323</v>
      </c>
      <c r="AD138" s="1" t="s">
        <v>324</v>
      </c>
      <c r="AE138" s="1" t="s">
        <v>325</v>
      </c>
    </row>
    <row r="139" spans="1:31" ht="63.75" x14ac:dyDescent="0.25">
      <c r="A139" s="47">
        <v>126</v>
      </c>
      <c r="B139" s="39" t="s">
        <v>243</v>
      </c>
      <c r="C139" s="39" t="s">
        <v>244</v>
      </c>
      <c r="D139" s="3" t="s">
        <v>34</v>
      </c>
      <c r="E139" s="15">
        <f t="shared" si="56"/>
        <v>5</v>
      </c>
      <c r="F139" s="3">
        <f t="shared" si="57"/>
        <v>45000</v>
      </c>
      <c r="G139" s="10">
        <f t="shared" si="61"/>
        <v>225000</v>
      </c>
      <c r="H139" s="11">
        <v>15</v>
      </c>
      <c r="I139" s="3">
        <v>46400</v>
      </c>
      <c r="J139" s="1">
        <f t="shared" si="47"/>
        <v>696000</v>
      </c>
      <c r="K139" s="1"/>
      <c r="L139" s="1"/>
      <c r="M139" s="2">
        <f t="shared" si="52"/>
        <v>0</v>
      </c>
      <c r="N139" s="1">
        <f t="shared" si="49"/>
        <v>15</v>
      </c>
      <c r="O139" s="2">
        <f t="shared" si="50"/>
        <v>696000</v>
      </c>
      <c r="P139" s="1">
        <v>5</v>
      </c>
      <c r="Q139" s="1">
        <f t="shared" si="51"/>
        <v>232000</v>
      </c>
      <c r="R139" s="1"/>
      <c r="S139" s="1"/>
      <c r="T139" s="1">
        <v>45000</v>
      </c>
      <c r="U139" s="12"/>
      <c r="V139" s="12"/>
      <c r="W139" s="13"/>
      <c r="X139" s="12"/>
      <c r="AA139" s="16">
        <f t="shared" si="60"/>
        <v>5</v>
      </c>
      <c r="AB139" s="1">
        <f t="shared" si="59"/>
        <v>225000</v>
      </c>
      <c r="AC139" s="1" t="s">
        <v>323</v>
      </c>
      <c r="AD139" s="1" t="s">
        <v>324</v>
      </c>
      <c r="AE139" s="1" t="s">
        <v>325</v>
      </c>
    </row>
    <row r="140" spans="1:31" s="74" customFormat="1" x14ac:dyDescent="0.25">
      <c r="A140" s="98" t="s">
        <v>245</v>
      </c>
      <c r="B140" s="99"/>
      <c r="C140" s="100"/>
      <c r="D140" s="49"/>
      <c r="E140" s="50"/>
      <c r="F140" s="53"/>
      <c r="G140" s="89"/>
      <c r="H140" s="1"/>
      <c r="I140" s="1"/>
      <c r="J140" s="1">
        <f t="shared" si="47"/>
        <v>0</v>
      </c>
      <c r="K140" s="1"/>
      <c r="L140" s="1"/>
      <c r="M140" s="2">
        <f t="shared" si="52"/>
        <v>0</v>
      </c>
      <c r="N140" s="1">
        <f t="shared" si="49"/>
        <v>0</v>
      </c>
      <c r="O140" s="2">
        <f t="shared" si="50"/>
        <v>0</v>
      </c>
      <c r="P140" s="1"/>
      <c r="Q140" s="1"/>
      <c r="R140" s="1"/>
      <c r="S140" s="1"/>
      <c r="T140" s="1"/>
      <c r="U140" s="1"/>
      <c r="V140" s="12"/>
      <c r="W140" s="13"/>
      <c r="X140" s="12"/>
      <c r="Y140" s="1"/>
      <c r="Z140" s="1"/>
      <c r="AA140" s="16">
        <f t="shared" si="60"/>
        <v>0</v>
      </c>
      <c r="AB140" s="1">
        <f>AA140*T140</f>
        <v>0</v>
      </c>
      <c r="AC140" s="49"/>
      <c r="AD140" s="49"/>
      <c r="AE140" s="49"/>
    </row>
    <row r="141" spans="1:31" ht="282" x14ac:dyDescent="0.25">
      <c r="A141" s="47">
        <v>127</v>
      </c>
      <c r="B141" s="39" t="s">
        <v>246</v>
      </c>
      <c r="C141" s="39" t="s">
        <v>339</v>
      </c>
      <c r="D141" s="3" t="s">
        <v>131</v>
      </c>
      <c r="E141" s="15">
        <f t="shared" ref="E141:E163" si="62">AA141</f>
        <v>2</v>
      </c>
      <c r="F141" s="3">
        <f t="shared" ref="F141:F163" si="63">T141</f>
        <v>78200</v>
      </c>
      <c r="G141" s="10">
        <f t="shared" si="61"/>
        <v>156400</v>
      </c>
      <c r="H141" s="11">
        <v>10</v>
      </c>
      <c r="I141" s="3">
        <v>100145</v>
      </c>
      <c r="J141" s="1">
        <f t="shared" si="47"/>
        <v>1001450</v>
      </c>
      <c r="K141" s="1"/>
      <c r="L141" s="1"/>
      <c r="M141" s="2">
        <f t="shared" si="52"/>
        <v>0</v>
      </c>
      <c r="N141" s="1">
        <f t="shared" si="49"/>
        <v>10</v>
      </c>
      <c r="O141" s="2">
        <f t="shared" si="50"/>
        <v>1001450</v>
      </c>
      <c r="P141" s="1">
        <f t="shared" si="55"/>
        <v>3</v>
      </c>
      <c r="Q141" s="1">
        <f t="shared" si="51"/>
        <v>300435</v>
      </c>
      <c r="R141" s="1"/>
      <c r="S141" s="1"/>
      <c r="T141" s="1">
        <v>78200</v>
      </c>
      <c r="U141" s="12"/>
      <c r="V141" s="12"/>
      <c r="W141" s="13"/>
      <c r="X141" s="12"/>
      <c r="Y141" s="1">
        <v>1</v>
      </c>
      <c r="Z141" s="1">
        <f>Y141*T141</f>
        <v>78200</v>
      </c>
      <c r="AA141" s="16">
        <f t="shared" si="60"/>
        <v>2</v>
      </c>
      <c r="AB141" s="1">
        <f>AA141*T141</f>
        <v>156400</v>
      </c>
      <c r="AC141" s="1" t="s">
        <v>323</v>
      </c>
      <c r="AD141" s="1" t="s">
        <v>324</v>
      </c>
      <c r="AE141" s="1" t="s">
        <v>325</v>
      </c>
    </row>
    <row r="142" spans="1:31" ht="250.5" x14ac:dyDescent="0.25">
      <c r="A142" s="47">
        <v>128</v>
      </c>
      <c r="B142" s="39" t="s">
        <v>195</v>
      </c>
      <c r="C142" s="39" t="s">
        <v>340</v>
      </c>
      <c r="D142" s="3" t="s">
        <v>131</v>
      </c>
      <c r="E142" s="15">
        <f t="shared" si="62"/>
        <v>2</v>
      </c>
      <c r="F142" s="3">
        <f t="shared" si="63"/>
        <v>25000</v>
      </c>
      <c r="G142" s="10">
        <f t="shared" si="61"/>
        <v>50000</v>
      </c>
      <c r="H142" s="75">
        <v>4</v>
      </c>
      <c r="I142" s="76">
        <v>27180</v>
      </c>
      <c r="J142" s="1">
        <f t="shared" si="47"/>
        <v>108720</v>
      </c>
      <c r="K142" s="1"/>
      <c r="L142" s="1"/>
      <c r="M142" s="2">
        <f t="shared" si="52"/>
        <v>0</v>
      </c>
      <c r="N142" s="1">
        <f t="shared" si="49"/>
        <v>4</v>
      </c>
      <c r="O142" s="2">
        <f t="shared" si="50"/>
        <v>108720</v>
      </c>
      <c r="P142" s="1">
        <v>2</v>
      </c>
      <c r="Q142" s="1">
        <f t="shared" si="51"/>
        <v>54360</v>
      </c>
      <c r="R142" s="1"/>
      <c r="S142" s="1"/>
      <c r="T142" s="1">
        <v>25000</v>
      </c>
      <c r="U142" s="12"/>
      <c r="V142" s="12"/>
      <c r="W142" s="13"/>
      <c r="X142" s="12"/>
      <c r="Y142" s="1">
        <v>0</v>
      </c>
      <c r="AA142" s="16">
        <f t="shared" si="60"/>
        <v>2</v>
      </c>
      <c r="AB142" s="1">
        <f t="shared" ref="AB142:AB155" si="64">AA142*T142</f>
        <v>50000</v>
      </c>
      <c r="AC142" s="1" t="s">
        <v>323</v>
      </c>
      <c r="AD142" s="1" t="s">
        <v>324</v>
      </c>
      <c r="AE142" s="1" t="s">
        <v>325</v>
      </c>
    </row>
    <row r="143" spans="1:31" ht="267.75" x14ac:dyDescent="0.25">
      <c r="A143" s="47">
        <v>129</v>
      </c>
      <c r="B143" s="39" t="s">
        <v>196</v>
      </c>
      <c r="C143" s="39" t="s">
        <v>197</v>
      </c>
      <c r="D143" s="3" t="s">
        <v>131</v>
      </c>
      <c r="E143" s="15">
        <f t="shared" si="62"/>
        <v>1</v>
      </c>
      <c r="F143" s="3">
        <f t="shared" si="63"/>
        <v>336585</v>
      </c>
      <c r="G143" s="10">
        <f t="shared" si="61"/>
        <v>336585</v>
      </c>
      <c r="H143" s="75">
        <v>3</v>
      </c>
      <c r="I143" s="76">
        <v>431090</v>
      </c>
      <c r="J143" s="1">
        <f t="shared" si="47"/>
        <v>1293270</v>
      </c>
      <c r="K143" s="1">
        <v>1</v>
      </c>
      <c r="L143" s="1">
        <v>324980</v>
      </c>
      <c r="M143" s="2">
        <f t="shared" si="52"/>
        <v>324980</v>
      </c>
      <c r="N143" s="1">
        <f t="shared" si="49"/>
        <v>2</v>
      </c>
      <c r="O143" s="2">
        <f t="shared" si="50"/>
        <v>968290</v>
      </c>
      <c r="P143" s="1">
        <v>1</v>
      </c>
      <c r="Q143" s="1">
        <f t="shared" si="51"/>
        <v>431090</v>
      </c>
      <c r="R143" s="1"/>
      <c r="S143" s="1"/>
      <c r="T143" s="1">
        <v>336585</v>
      </c>
      <c r="U143" s="12"/>
      <c r="V143" s="12"/>
      <c r="W143" s="13"/>
      <c r="X143" s="12"/>
      <c r="Y143" s="1">
        <v>0</v>
      </c>
      <c r="AA143" s="16">
        <f t="shared" si="60"/>
        <v>1</v>
      </c>
      <c r="AB143" s="1">
        <f t="shared" si="64"/>
        <v>336585</v>
      </c>
      <c r="AC143" s="1" t="s">
        <v>323</v>
      </c>
      <c r="AD143" s="1" t="s">
        <v>324</v>
      </c>
      <c r="AE143" s="1" t="s">
        <v>325</v>
      </c>
    </row>
    <row r="144" spans="1:31" ht="220.5" x14ac:dyDescent="0.25">
      <c r="A144" s="47">
        <v>130</v>
      </c>
      <c r="B144" s="39" t="s">
        <v>198</v>
      </c>
      <c r="C144" s="39" t="s">
        <v>199</v>
      </c>
      <c r="D144" s="19" t="s">
        <v>131</v>
      </c>
      <c r="E144" s="15">
        <f t="shared" si="62"/>
        <v>3</v>
      </c>
      <c r="F144" s="3">
        <f t="shared" si="63"/>
        <v>78200</v>
      </c>
      <c r="G144" s="10">
        <f t="shared" si="61"/>
        <v>234600</v>
      </c>
      <c r="H144" s="77">
        <v>10</v>
      </c>
      <c r="I144" s="76">
        <v>100145</v>
      </c>
      <c r="J144" s="1">
        <f t="shared" si="47"/>
        <v>1001450</v>
      </c>
      <c r="K144" s="1"/>
      <c r="L144" s="1"/>
      <c r="M144" s="2">
        <f t="shared" si="52"/>
        <v>0</v>
      </c>
      <c r="N144" s="1">
        <f t="shared" si="49"/>
        <v>10</v>
      </c>
      <c r="O144" s="2">
        <f t="shared" si="50"/>
        <v>1001450</v>
      </c>
      <c r="P144" s="1">
        <f t="shared" si="55"/>
        <v>3</v>
      </c>
      <c r="Q144" s="1">
        <f t="shared" si="51"/>
        <v>300435</v>
      </c>
      <c r="R144" s="1"/>
      <c r="S144" s="1"/>
      <c r="T144" s="1">
        <v>78200</v>
      </c>
      <c r="U144" s="12"/>
      <c r="V144" s="12"/>
      <c r="W144" s="13"/>
      <c r="X144" s="12"/>
      <c r="Y144" s="1">
        <v>0</v>
      </c>
      <c r="AA144" s="16">
        <f t="shared" si="60"/>
        <v>3</v>
      </c>
      <c r="AB144" s="1">
        <f t="shared" si="64"/>
        <v>234600</v>
      </c>
      <c r="AC144" s="1" t="s">
        <v>323</v>
      </c>
      <c r="AD144" s="1" t="s">
        <v>324</v>
      </c>
      <c r="AE144" s="1" t="s">
        <v>325</v>
      </c>
    </row>
    <row r="145" spans="1:31" ht="204.75" x14ac:dyDescent="0.25">
      <c r="A145" s="47">
        <v>131</v>
      </c>
      <c r="B145" s="39" t="s">
        <v>200</v>
      </c>
      <c r="C145" s="39" t="s">
        <v>201</v>
      </c>
      <c r="D145" s="3" t="s">
        <v>131</v>
      </c>
      <c r="E145" s="15">
        <f t="shared" si="62"/>
        <v>0.3</v>
      </c>
      <c r="F145" s="3">
        <f t="shared" si="63"/>
        <v>20100</v>
      </c>
      <c r="G145" s="10">
        <f t="shared" si="61"/>
        <v>6030</v>
      </c>
      <c r="H145" s="75">
        <v>1</v>
      </c>
      <c r="I145" s="76">
        <v>25656</v>
      </c>
      <c r="J145" s="1">
        <f t="shared" si="47"/>
        <v>25656</v>
      </c>
      <c r="K145" s="1"/>
      <c r="L145" s="1"/>
      <c r="M145" s="2">
        <f t="shared" si="52"/>
        <v>0</v>
      </c>
      <c r="N145" s="1">
        <f t="shared" si="49"/>
        <v>1</v>
      </c>
      <c r="O145" s="2">
        <f t="shared" si="50"/>
        <v>25656</v>
      </c>
      <c r="P145" s="1">
        <f t="shared" si="55"/>
        <v>0.3</v>
      </c>
      <c r="Q145" s="1">
        <f t="shared" si="51"/>
        <v>7696.7999999999993</v>
      </c>
      <c r="R145" s="1"/>
      <c r="S145" s="1"/>
      <c r="T145" s="1">
        <v>20100</v>
      </c>
      <c r="U145" s="12"/>
      <c r="V145" s="12"/>
      <c r="W145" s="13"/>
      <c r="X145" s="12"/>
      <c r="Y145" s="1">
        <v>0</v>
      </c>
      <c r="AA145" s="16">
        <f t="shared" si="60"/>
        <v>0.3</v>
      </c>
      <c r="AB145" s="1">
        <f t="shared" si="64"/>
        <v>6030</v>
      </c>
      <c r="AC145" s="1" t="s">
        <v>323</v>
      </c>
      <c r="AD145" s="1" t="s">
        <v>324</v>
      </c>
      <c r="AE145" s="1" t="s">
        <v>325</v>
      </c>
    </row>
    <row r="146" spans="1:31" ht="189" x14ac:dyDescent="0.25">
      <c r="A146" s="47">
        <v>132</v>
      </c>
      <c r="B146" s="39" t="s">
        <v>202</v>
      </c>
      <c r="C146" s="39" t="s">
        <v>203</v>
      </c>
      <c r="D146" s="3" t="s">
        <v>131</v>
      </c>
      <c r="E146" s="15">
        <f t="shared" si="62"/>
        <v>2</v>
      </c>
      <c r="F146" s="3">
        <f t="shared" si="63"/>
        <v>33505</v>
      </c>
      <c r="G146" s="10">
        <f t="shared" si="61"/>
        <v>67010</v>
      </c>
      <c r="H146" s="75">
        <v>10</v>
      </c>
      <c r="I146" s="76">
        <v>42912</v>
      </c>
      <c r="J146" s="1">
        <f t="shared" si="47"/>
        <v>429120</v>
      </c>
      <c r="K146" s="1"/>
      <c r="L146" s="1"/>
      <c r="M146" s="2">
        <f t="shared" si="52"/>
        <v>0</v>
      </c>
      <c r="N146" s="1">
        <f t="shared" si="49"/>
        <v>10</v>
      </c>
      <c r="O146" s="2">
        <f t="shared" si="50"/>
        <v>429120</v>
      </c>
      <c r="P146" s="1">
        <f t="shared" si="55"/>
        <v>3</v>
      </c>
      <c r="Q146" s="1">
        <f t="shared" si="51"/>
        <v>128736</v>
      </c>
      <c r="R146" s="1"/>
      <c r="S146" s="1"/>
      <c r="T146" s="1">
        <v>33505</v>
      </c>
      <c r="U146" s="12"/>
      <c r="V146" s="12"/>
      <c r="W146" s="13"/>
      <c r="X146" s="12"/>
      <c r="Y146" s="1">
        <v>1</v>
      </c>
      <c r="Z146" s="1">
        <f>Y146*T146</f>
        <v>33505</v>
      </c>
      <c r="AA146" s="16">
        <f t="shared" si="60"/>
        <v>2</v>
      </c>
      <c r="AB146" s="1">
        <f>AA146*T146</f>
        <v>67010</v>
      </c>
      <c r="AC146" s="1" t="s">
        <v>323</v>
      </c>
      <c r="AD146" s="1" t="s">
        <v>324</v>
      </c>
      <c r="AE146" s="1" t="s">
        <v>325</v>
      </c>
    </row>
    <row r="147" spans="1:31" ht="282" x14ac:dyDescent="0.25">
      <c r="A147" s="47">
        <v>133</v>
      </c>
      <c r="B147" s="39" t="s">
        <v>204</v>
      </c>
      <c r="C147" s="39" t="s">
        <v>341</v>
      </c>
      <c r="D147" s="3" t="s">
        <v>131</v>
      </c>
      <c r="E147" s="15">
        <f t="shared" si="62"/>
        <v>1</v>
      </c>
      <c r="F147" s="3">
        <f t="shared" si="63"/>
        <v>55700</v>
      </c>
      <c r="G147" s="10">
        <f t="shared" si="61"/>
        <v>55700</v>
      </c>
      <c r="H147" s="75">
        <v>1</v>
      </c>
      <c r="I147" s="76">
        <v>71328</v>
      </c>
      <c r="J147" s="1">
        <f t="shared" si="47"/>
        <v>71328</v>
      </c>
      <c r="K147" s="1"/>
      <c r="L147" s="1"/>
      <c r="M147" s="2">
        <f t="shared" si="52"/>
        <v>0</v>
      </c>
      <c r="N147" s="1">
        <f t="shared" si="49"/>
        <v>1</v>
      </c>
      <c r="O147" s="2">
        <f t="shared" si="50"/>
        <v>71328</v>
      </c>
      <c r="P147" s="1">
        <v>1</v>
      </c>
      <c r="Q147" s="1">
        <f t="shared" si="51"/>
        <v>71328</v>
      </c>
      <c r="R147" s="1"/>
      <c r="S147" s="1"/>
      <c r="T147" s="1">
        <v>55700</v>
      </c>
      <c r="U147" s="12"/>
      <c r="V147" s="12"/>
      <c r="W147" s="13"/>
      <c r="X147" s="12"/>
      <c r="AA147" s="16">
        <f t="shared" si="60"/>
        <v>1</v>
      </c>
      <c r="AB147" s="1">
        <f t="shared" ref="AB147:AB149" si="65">AA147*T147</f>
        <v>55700</v>
      </c>
      <c r="AC147" s="1" t="s">
        <v>323</v>
      </c>
      <c r="AD147" s="1" t="s">
        <v>324</v>
      </c>
      <c r="AE147" s="1" t="s">
        <v>325</v>
      </c>
    </row>
    <row r="148" spans="1:31" ht="220.5" x14ac:dyDescent="0.25">
      <c r="A148" s="47">
        <v>134</v>
      </c>
      <c r="B148" s="39" t="s">
        <v>207</v>
      </c>
      <c r="C148" s="39" t="s">
        <v>208</v>
      </c>
      <c r="D148" s="3" t="s">
        <v>131</v>
      </c>
      <c r="E148" s="15">
        <f t="shared" si="62"/>
        <v>3</v>
      </c>
      <c r="F148" s="3">
        <f t="shared" si="63"/>
        <v>39540</v>
      </c>
      <c r="G148" s="10">
        <f t="shared" si="61"/>
        <v>118620</v>
      </c>
      <c r="H148" s="75">
        <v>10</v>
      </c>
      <c r="I148" s="76">
        <v>50670</v>
      </c>
      <c r="J148" s="1">
        <f t="shared" si="47"/>
        <v>506700</v>
      </c>
      <c r="K148" s="1">
        <v>2</v>
      </c>
      <c r="L148" s="1">
        <v>38200</v>
      </c>
      <c r="M148" s="2">
        <f t="shared" si="52"/>
        <v>76400</v>
      </c>
      <c r="N148" s="1">
        <f t="shared" si="49"/>
        <v>8</v>
      </c>
      <c r="O148" s="2">
        <f t="shared" si="50"/>
        <v>430300</v>
      </c>
      <c r="P148" s="1">
        <v>3</v>
      </c>
      <c r="Q148" s="1">
        <f t="shared" si="51"/>
        <v>152010</v>
      </c>
      <c r="R148" s="1"/>
      <c r="S148" s="1"/>
      <c r="T148" s="1">
        <v>39540</v>
      </c>
      <c r="U148" s="12"/>
      <c r="V148" s="12"/>
      <c r="W148" s="13"/>
      <c r="X148" s="12"/>
      <c r="Y148" s="1">
        <v>0</v>
      </c>
      <c r="Z148" s="1">
        <f>T148*Y148</f>
        <v>0</v>
      </c>
      <c r="AA148" s="16">
        <f t="shared" si="60"/>
        <v>3</v>
      </c>
      <c r="AB148" s="1">
        <f t="shared" si="65"/>
        <v>118620</v>
      </c>
      <c r="AC148" s="1" t="s">
        <v>323</v>
      </c>
      <c r="AD148" s="1" t="s">
        <v>324</v>
      </c>
      <c r="AE148" s="1" t="s">
        <v>325</v>
      </c>
    </row>
    <row r="149" spans="1:31" ht="282" x14ac:dyDescent="0.25">
      <c r="A149" s="47">
        <v>135</v>
      </c>
      <c r="B149" s="39" t="s">
        <v>209</v>
      </c>
      <c r="C149" s="39" t="s">
        <v>350</v>
      </c>
      <c r="D149" s="3" t="s">
        <v>131</v>
      </c>
      <c r="E149" s="15">
        <f t="shared" si="62"/>
        <v>1</v>
      </c>
      <c r="F149" s="3">
        <f t="shared" si="63"/>
        <v>414632</v>
      </c>
      <c r="G149" s="10">
        <f t="shared" si="61"/>
        <v>414632</v>
      </c>
      <c r="H149" s="75">
        <v>3</v>
      </c>
      <c r="I149" s="76">
        <v>610714</v>
      </c>
      <c r="J149" s="1">
        <f t="shared" si="47"/>
        <v>1832142</v>
      </c>
      <c r="K149" s="1">
        <v>1</v>
      </c>
      <c r="L149" s="1">
        <v>460385</v>
      </c>
      <c r="M149" s="2">
        <f t="shared" si="52"/>
        <v>460385</v>
      </c>
      <c r="N149" s="1">
        <f t="shared" si="49"/>
        <v>2</v>
      </c>
      <c r="O149" s="2">
        <f t="shared" si="50"/>
        <v>1371757</v>
      </c>
      <c r="P149" s="1">
        <v>1</v>
      </c>
      <c r="Q149" s="1">
        <f t="shared" si="51"/>
        <v>610714</v>
      </c>
      <c r="R149" s="1"/>
      <c r="S149" s="1"/>
      <c r="T149" s="1">
        <v>414632</v>
      </c>
      <c r="U149" s="12"/>
      <c r="V149" s="12"/>
      <c r="W149" s="13"/>
      <c r="X149" s="12"/>
      <c r="Y149" s="1">
        <v>0</v>
      </c>
      <c r="AA149" s="16">
        <f t="shared" si="60"/>
        <v>1</v>
      </c>
      <c r="AB149" s="1">
        <f t="shared" si="65"/>
        <v>414632</v>
      </c>
      <c r="AC149" s="1" t="s">
        <v>323</v>
      </c>
      <c r="AD149" s="1" t="s">
        <v>324</v>
      </c>
      <c r="AE149" s="1" t="s">
        <v>325</v>
      </c>
    </row>
    <row r="150" spans="1:31" ht="204.75" x14ac:dyDescent="0.25">
      <c r="A150" s="47">
        <v>136</v>
      </c>
      <c r="B150" s="39" t="s">
        <v>210</v>
      </c>
      <c r="C150" s="39" t="s">
        <v>211</v>
      </c>
      <c r="D150" s="3" t="s">
        <v>131</v>
      </c>
      <c r="E150" s="15">
        <f t="shared" si="62"/>
        <v>0</v>
      </c>
      <c r="F150" s="3">
        <f t="shared" si="63"/>
        <v>64845</v>
      </c>
      <c r="G150" s="10">
        <f t="shared" si="61"/>
        <v>0</v>
      </c>
      <c r="H150" s="75">
        <v>1</v>
      </c>
      <c r="I150" s="76">
        <v>83095</v>
      </c>
      <c r="J150" s="1">
        <f t="shared" si="47"/>
        <v>83095</v>
      </c>
      <c r="K150" s="1">
        <v>1</v>
      </c>
      <c r="L150" s="1">
        <v>62640</v>
      </c>
      <c r="M150" s="2">
        <f t="shared" si="52"/>
        <v>62640</v>
      </c>
      <c r="N150" s="1">
        <f t="shared" si="49"/>
        <v>0</v>
      </c>
      <c r="O150" s="2">
        <f t="shared" si="50"/>
        <v>20455</v>
      </c>
      <c r="P150" s="1">
        <f t="shared" si="55"/>
        <v>0</v>
      </c>
      <c r="Q150" s="1">
        <f t="shared" si="51"/>
        <v>0</v>
      </c>
      <c r="R150" s="1"/>
      <c r="S150" s="1"/>
      <c r="T150" s="1">
        <v>64845</v>
      </c>
      <c r="U150" s="12"/>
      <c r="V150" s="12"/>
      <c r="W150" s="13"/>
      <c r="X150" s="12"/>
      <c r="Y150" s="1">
        <v>0</v>
      </c>
      <c r="Z150" s="1">
        <f>T150*Y150</f>
        <v>0</v>
      </c>
      <c r="AA150" s="16">
        <f t="shared" si="60"/>
        <v>0</v>
      </c>
      <c r="AB150" s="1">
        <f t="shared" si="64"/>
        <v>0</v>
      </c>
      <c r="AC150" s="1" t="s">
        <v>323</v>
      </c>
      <c r="AD150" s="1" t="s">
        <v>324</v>
      </c>
      <c r="AE150" s="1" t="s">
        <v>325</v>
      </c>
    </row>
    <row r="151" spans="1:31" ht="189" x14ac:dyDescent="0.25">
      <c r="A151" s="47">
        <v>137</v>
      </c>
      <c r="B151" s="39" t="s">
        <v>212</v>
      </c>
      <c r="C151" s="39" t="s">
        <v>213</v>
      </c>
      <c r="D151" s="3" t="s">
        <v>131</v>
      </c>
      <c r="E151" s="15">
        <f t="shared" si="62"/>
        <v>2</v>
      </c>
      <c r="F151" s="3">
        <f t="shared" si="63"/>
        <v>16030</v>
      </c>
      <c r="G151" s="10">
        <f t="shared" si="61"/>
        <v>32060</v>
      </c>
      <c r="H151" s="75">
        <v>10</v>
      </c>
      <c r="I151" s="76">
        <v>20531</v>
      </c>
      <c r="J151" s="1">
        <f t="shared" si="47"/>
        <v>205310</v>
      </c>
      <c r="K151" s="1">
        <v>2</v>
      </c>
      <c r="L151" s="1">
        <v>15480</v>
      </c>
      <c r="M151" s="2">
        <f t="shared" si="52"/>
        <v>30960</v>
      </c>
      <c r="N151" s="1">
        <f t="shared" si="49"/>
        <v>8</v>
      </c>
      <c r="O151" s="2">
        <f t="shared" si="50"/>
        <v>174350</v>
      </c>
      <c r="P151" s="1">
        <v>3</v>
      </c>
      <c r="Q151" s="1">
        <f t="shared" si="51"/>
        <v>61593</v>
      </c>
      <c r="R151" s="1"/>
      <c r="S151" s="1"/>
      <c r="T151" s="1">
        <v>16030</v>
      </c>
      <c r="U151" s="12"/>
      <c r="V151" s="12"/>
      <c r="W151" s="13"/>
      <c r="X151" s="12"/>
      <c r="Y151" s="1">
        <v>1</v>
      </c>
      <c r="Z151" s="1">
        <f t="shared" ref="Z151:Z152" si="66">Y151*T151</f>
        <v>16030</v>
      </c>
      <c r="AA151" s="16">
        <f t="shared" si="60"/>
        <v>2</v>
      </c>
      <c r="AB151" s="1">
        <f t="shared" si="64"/>
        <v>32060</v>
      </c>
      <c r="AC151" s="1" t="s">
        <v>323</v>
      </c>
      <c r="AD151" s="1" t="s">
        <v>324</v>
      </c>
      <c r="AE151" s="1" t="s">
        <v>325</v>
      </c>
    </row>
    <row r="152" spans="1:31" ht="266.25" x14ac:dyDescent="0.25">
      <c r="A152" s="47">
        <v>138</v>
      </c>
      <c r="B152" s="39" t="s">
        <v>247</v>
      </c>
      <c r="C152" s="39" t="s">
        <v>351</v>
      </c>
      <c r="D152" s="3" t="s">
        <v>131</v>
      </c>
      <c r="E152" s="15">
        <f t="shared" si="62"/>
        <v>2</v>
      </c>
      <c r="F152" s="3">
        <f t="shared" si="63"/>
        <v>11845</v>
      </c>
      <c r="G152" s="10">
        <f t="shared" si="61"/>
        <v>23690</v>
      </c>
      <c r="H152" s="11">
        <v>10</v>
      </c>
      <c r="I152" s="3">
        <v>15170</v>
      </c>
      <c r="J152" s="1">
        <f t="shared" si="47"/>
        <v>151700</v>
      </c>
      <c r="K152" s="1"/>
      <c r="L152" s="1"/>
      <c r="M152" s="2">
        <f t="shared" si="52"/>
        <v>0</v>
      </c>
      <c r="N152" s="1">
        <f t="shared" si="49"/>
        <v>10</v>
      </c>
      <c r="O152" s="2">
        <f t="shared" si="50"/>
        <v>151700</v>
      </c>
      <c r="P152" s="1">
        <f t="shared" si="55"/>
        <v>3</v>
      </c>
      <c r="Q152" s="1">
        <f t="shared" si="51"/>
        <v>45510</v>
      </c>
      <c r="R152" s="1"/>
      <c r="S152" s="1"/>
      <c r="T152" s="1">
        <v>11845</v>
      </c>
      <c r="U152" s="12"/>
      <c r="V152" s="12"/>
      <c r="W152" s="13"/>
      <c r="X152" s="12"/>
      <c r="Y152" s="1">
        <v>1</v>
      </c>
      <c r="Z152" s="1">
        <f t="shared" si="66"/>
        <v>11845</v>
      </c>
      <c r="AA152" s="16">
        <f t="shared" si="60"/>
        <v>2</v>
      </c>
      <c r="AB152" s="1">
        <f t="shared" si="64"/>
        <v>23690</v>
      </c>
      <c r="AC152" s="1" t="s">
        <v>323</v>
      </c>
      <c r="AD152" s="1" t="s">
        <v>324</v>
      </c>
      <c r="AE152" s="1" t="s">
        <v>325</v>
      </c>
    </row>
    <row r="153" spans="1:31" ht="252" x14ac:dyDescent="0.25">
      <c r="A153" s="47">
        <v>139</v>
      </c>
      <c r="B153" s="39" t="s">
        <v>248</v>
      </c>
      <c r="C153" s="39" t="s">
        <v>217</v>
      </c>
      <c r="D153" s="3" t="s">
        <v>131</v>
      </c>
      <c r="E153" s="15">
        <f t="shared" si="62"/>
        <v>1</v>
      </c>
      <c r="F153" s="3">
        <f t="shared" si="63"/>
        <v>75960</v>
      </c>
      <c r="G153" s="10">
        <f t="shared" si="61"/>
        <v>75960</v>
      </c>
      <c r="H153" s="11">
        <v>3</v>
      </c>
      <c r="I153" s="3">
        <v>97285</v>
      </c>
      <c r="J153" s="1">
        <f t="shared" si="47"/>
        <v>291855</v>
      </c>
      <c r="K153" s="1">
        <v>1</v>
      </c>
      <c r="L153" s="1">
        <v>73340</v>
      </c>
      <c r="M153" s="2">
        <f t="shared" si="52"/>
        <v>73340</v>
      </c>
      <c r="N153" s="1">
        <f t="shared" si="49"/>
        <v>2</v>
      </c>
      <c r="O153" s="2">
        <f t="shared" si="50"/>
        <v>218515</v>
      </c>
      <c r="P153" s="1">
        <v>1</v>
      </c>
      <c r="Q153" s="1">
        <f t="shared" si="51"/>
        <v>97285</v>
      </c>
      <c r="R153" s="1"/>
      <c r="S153" s="1"/>
      <c r="T153" s="1">
        <v>75960</v>
      </c>
      <c r="U153" s="12"/>
      <c r="V153" s="12"/>
      <c r="W153" s="13"/>
      <c r="X153" s="12"/>
      <c r="Y153" s="1">
        <v>0</v>
      </c>
      <c r="Z153" s="1">
        <f>T153*Y153</f>
        <v>0</v>
      </c>
      <c r="AA153" s="16">
        <f t="shared" si="60"/>
        <v>1</v>
      </c>
      <c r="AB153" s="1">
        <f t="shared" si="64"/>
        <v>75960</v>
      </c>
      <c r="AC153" s="1" t="s">
        <v>323</v>
      </c>
      <c r="AD153" s="1" t="s">
        <v>324</v>
      </c>
      <c r="AE153" s="1" t="s">
        <v>325</v>
      </c>
    </row>
    <row r="154" spans="1:31" ht="189" x14ac:dyDescent="0.25">
      <c r="A154" s="47">
        <v>140</v>
      </c>
      <c r="B154" s="39" t="s">
        <v>249</v>
      </c>
      <c r="C154" s="39" t="s">
        <v>228</v>
      </c>
      <c r="D154" s="3" t="s">
        <v>131</v>
      </c>
      <c r="E154" s="15">
        <f t="shared" si="62"/>
        <v>3</v>
      </c>
      <c r="F154" s="3">
        <f t="shared" si="63"/>
        <v>59822</v>
      </c>
      <c r="G154" s="10">
        <f t="shared" si="61"/>
        <v>179466</v>
      </c>
      <c r="H154" s="11">
        <v>10</v>
      </c>
      <c r="I154" s="3">
        <v>76620</v>
      </c>
      <c r="J154" s="1">
        <f t="shared" si="47"/>
        <v>766200</v>
      </c>
      <c r="K154" s="1"/>
      <c r="L154" s="1"/>
      <c r="M154" s="2">
        <f t="shared" si="52"/>
        <v>0</v>
      </c>
      <c r="N154" s="1">
        <f t="shared" si="49"/>
        <v>10</v>
      </c>
      <c r="O154" s="2">
        <f t="shared" si="50"/>
        <v>766200</v>
      </c>
      <c r="P154" s="1">
        <f t="shared" si="55"/>
        <v>3</v>
      </c>
      <c r="Q154" s="1">
        <f t="shared" si="51"/>
        <v>229860</v>
      </c>
      <c r="R154" s="1"/>
      <c r="S154" s="1"/>
      <c r="T154" s="1">
        <v>59822</v>
      </c>
      <c r="U154" s="12"/>
      <c r="V154" s="12"/>
      <c r="W154" s="13"/>
      <c r="X154" s="12"/>
      <c r="Y154" s="1">
        <v>0</v>
      </c>
      <c r="Z154" s="1">
        <f>T154*Y154</f>
        <v>0</v>
      </c>
      <c r="AA154" s="16">
        <f t="shared" si="60"/>
        <v>3</v>
      </c>
      <c r="AB154" s="1">
        <f t="shared" si="64"/>
        <v>179466</v>
      </c>
      <c r="AC154" s="1" t="s">
        <v>323</v>
      </c>
      <c r="AD154" s="1" t="s">
        <v>324</v>
      </c>
      <c r="AE154" s="1" t="s">
        <v>325</v>
      </c>
    </row>
    <row r="155" spans="1:31" ht="157.5" x14ac:dyDescent="0.25">
      <c r="A155" s="47">
        <v>141</v>
      </c>
      <c r="B155" s="39" t="s">
        <v>232</v>
      </c>
      <c r="C155" s="39" t="s">
        <v>250</v>
      </c>
      <c r="D155" s="3" t="s">
        <v>131</v>
      </c>
      <c r="E155" s="15">
        <f t="shared" si="62"/>
        <v>1</v>
      </c>
      <c r="F155" s="3">
        <f t="shared" si="63"/>
        <v>100000</v>
      </c>
      <c r="G155" s="10">
        <f t="shared" si="61"/>
        <v>100000</v>
      </c>
      <c r="H155" s="11">
        <v>1</v>
      </c>
      <c r="I155" s="3">
        <v>105990</v>
      </c>
      <c r="J155" s="1">
        <f t="shared" si="47"/>
        <v>105990</v>
      </c>
      <c r="K155" s="1"/>
      <c r="L155" s="1"/>
      <c r="M155" s="2">
        <f t="shared" si="52"/>
        <v>0</v>
      </c>
      <c r="N155" s="1">
        <f t="shared" si="49"/>
        <v>1</v>
      </c>
      <c r="O155" s="2">
        <f t="shared" si="50"/>
        <v>105990</v>
      </c>
      <c r="P155" s="1">
        <v>1</v>
      </c>
      <c r="Q155" s="1">
        <f t="shared" si="51"/>
        <v>105990</v>
      </c>
      <c r="R155" s="1"/>
      <c r="S155" s="1"/>
      <c r="T155" s="1">
        <v>100000</v>
      </c>
      <c r="U155" s="12"/>
      <c r="V155" s="12"/>
      <c r="W155" s="13"/>
      <c r="X155" s="12"/>
      <c r="Y155" s="1">
        <v>0</v>
      </c>
      <c r="Z155" s="1">
        <f>T155*Y155</f>
        <v>0</v>
      </c>
      <c r="AA155" s="16">
        <f t="shared" si="60"/>
        <v>1</v>
      </c>
      <c r="AB155" s="1">
        <f t="shared" si="64"/>
        <v>100000</v>
      </c>
      <c r="AC155" s="1" t="s">
        <v>323</v>
      </c>
      <c r="AD155" s="1" t="s">
        <v>324</v>
      </c>
      <c r="AE155" s="1" t="s">
        <v>325</v>
      </c>
    </row>
    <row r="156" spans="1:31" ht="63.75" x14ac:dyDescent="0.25">
      <c r="A156" s="47">
        <v>142</v>
      </c>
      <c r="B156" s="39" t="s">
        <v>251</v>
      </c>
      <c r="C156" s="39" t="s">
        <v>252</v>
      </c>
      <c r="D156" s="3" t="s">
        <v>34</v>
      </c>
      <c r="E156" s="15">
        <f t="shared" si="62"/>
        <v>2</v>
      </c>
      <c r="F156" s="3">
        <f t="shared" si="63"/>
        <v>368245</v>
      </c>
      <c r="G156" s="10">
        <f t="shared" si="61"/>
        <v>736490</v>
      </c>
      <c r="H156" s="11">
        <v>5</v>
      </c>
      <c r="I156" s="3">
        <v>397800</v>
      </c>
      <c r="J156" s="1">
        <f t="shared" si="47"/>
        <v>1989000</v>
      </c>
      <c r="K156" s="1"/>
      <c r="L156" s="1"/>
      <c r="M156" s="2">
        <f t="shared" si="52"/>
        <v>0</v>
      </c>
      <c r="N156" s="1">
        <f t="shared" si="49"/>
        <v>5</v>
      </c>
      <c r="O156" s="2">
        <f t="shared" si="50"/>
        <v>1989000</v>
      </c>
      <c r="P156" s="1">
        <v>2</v>
      </c>
      <c r="Q156" s="1">
        <f t="shared" si="51"/>
        <v>795600</v>
      </c>
      <c r="R156" s="1"/>
      <c r="S156" s="1"/>
      <c r="T156" s="1">
        <v>368245</v>
      </c>
      <c r="U156" s="12"/>
      <c r="V156" s="12"/>
      <c r="W156" s="13"/>
      <c r="X156" s="12"/>
      <c r="Y156" s="1">
        <v>0</v>
      </c>
      <c r="Z156" s="1">
        <f>T156*Y156</f>
        <v>0</v>
      </c>
      <c r="AA156" s="16">
        <f t="shared" ref="AA156:AA188" si="67">P156-Y156</f>
        <v>2</v>
      </c>
      <c r="AB156" s="1">
        <f t="shared" ref="AB156:AB158" si="68">AA156*T156</f>
        <v>736490</v>
      </c>
      <c r="AC156" s="1" t="s">
        <v>323</v>
      </c>
      <c r="AD156" s="1" t="s">
        <v>324</v>
      </c>
      <c r="AE156" s="1" t="s">
        <v>325</v>
      </c>
    </row>
    <row r="157" spans="1:31" ht="63.75" x14ac:dyDescent="0.25">
      <c r="A157" s="47">
        <v>143</v>
      </c>
      <c r="B157" s="39" t="s">
        <v>253</v>
      </c>
      <c r="C157" s="39" t="s">
        <v>254</v>
      </c>
      <c r="D157" s="3" t="s">
        <v>34</v>
      </c>
      <c r="E157" s="15">
        <f t="shared" si="62"/>
        <v>2</v>
      </c>
      <c r="F157" s="3">
        <f t="shared" si="63"/>
        <v>368245</v>
      </c>
      <c r="G157" s="10">
        <f t="shared" si="61"/>
        <v>736490</v>
      </c>
      <c r="H157" s="11">
        <v>5</v>
      </c>
      <c r="I157" s="3">
        <v>397800</v>
      </c>
      <c r="J157" s="1">
        <f t="shared" si="47"/>
        <v>1989000</v>
      </c>
      <c r="K157" s="1"/>
      <c r="L157" s="1"/>
      <c r="M157" s="2">
        <f t="shared" si="52"/>
        <v>0</v>
      </c>
      <c r="N157" s="1">
        <f t="shared" si="49"/>
        <v>5</v>
      </c>
      <c r="O157" s="2">
        <f t="shared" si="50"/>
        <v>1989000</v>
      </c>
      <c r="P157" s="1">
        <v>2</v>
      </c>
      <c r="Q157" s="1">
        <f t="shared" si="51"/>
        <v>795600</v>
      </c>
      <c r="R157" s="1"/>
      <c r="S157" s="1"/>
      <c r="T157" s="1">
        <v>368245</v>
      </c>
      <c r="U157" s="12"/>
      <c r="V157" s="12"/>
      <c r="W157" s="13"/>
      <c r="X157" s="12"/>
      <c r="Y157" s="1">
        <v>0</v>
      </c>
      <c r="AA157" s="16">
        <f t="shared" si="67"/>
        <v>2</v>
      </c>
      <c r="AB157" s="1">
        <f t="shared" si="68"/>
        <v>736490</v>
      </c>
      <c r="AC157" s="1" t="s">
        <v>323</v>
      </c>
      <c r="AD157" s="1" t="s">
        <v>324</v>
      </c>
      <c r="AE157" s="1" t="s">
        <v>325</v>
      </c>
    </row>
    <row r="158" spans="1:31" ht="63.75" x14ac:dyDescent="0.25">
      <c r="A158" s="47">
        <v>144</v>
      </c>
      <c r="B158" s="39" t="s">
        <v>255</v>
      </c>
      <c r="C158" s="39" t="s">
        <v>256</v>
      </c>
      <c r="D158" s="3" t="s">
        <v>34</v>
      </c>
      <c r="E158" s="15">
        <f t="shared" si="62"/>
        <v>2</v>
      </c>
      <c r="F158" s="3">
        <f t="shared" si="63"/>
        <v>368245</v>
      </c>
      <c r="G158" s="10">
        <f t="shared" si="61"/>
        <v>736490</v>
      </c>
      <c r="H158" s="11">
        <v>5</v>
      </c>
      <c r="I158" s="3">
        <v>397800</v>
      </c>
      <c r="J158" s="1">
        <f t="shared" si="47"/>
        <v>1989000</v>
      </c>
      <c r="K158" s="1"/>
      <c r="L158" s="1"/>
      <c r="M158" s="2">
        <f t="shared" si="52"/>
        <v>0</v>
      </c>
      <c r="N158" s="1">
        <f t="shared" si="49"/>
        <v>5</v>
      </c>
      <c r="O158" s="2">
        <f t="shared" si="50"/>
        <v>1989000</v>
      </c>
      <c r="P158" s="1">
        <v>2</v>
      </c>
      <c r="Q158" s="1">
        <f t="shared" si="51"/>
        <v>795600</v>
      </c>
      <c r="R158" s="1"/>
      <c r="S158" s="1"/>
      <c r="T158" s="1">
        <v>368245</v>
      </c>
      <c r="U158" s="12"/>
      <c r="V158" s="12"/>
      <c r="W158" s="13"/>
      <c r="X158" s="12"/>
      <c r="Y158" s="1">
        <v>0</v>
      </c>
      <c r="AA158" s="16">
        <f t="shared" si="67"/>
        <v>2</v>
      </c>
      <c r="AB158" s="1">
        <f t="shared" si="68"/>
        <v>736490</v>
      </c>
      <c r="AC158" s="1" t="s">
        <v>323</v>
      </c>
      <c r="AD158" s="1" t="s">
        <v>324</v>
      </c>
      <c r="AE158" s="1" t="s">
        <v>325</v>
      </c>
    </row>
    <row r="159" spans="1:31" ht="63.75" x14ac:dyDescent="0.25">
      <c r="A159" s="47">
        <v>145</v>
      </c>
      <c r="B159" s="39" t="s">
        <v>257</v>
      </c>
      <c r="C159" s="39" t="s">
        <v>258</v>
      </c>
      <c r="D159" s="3" t="s">
        <v>34</v>
      </c>
      <c r="E159" s="15">
        <f t="shared" si="62"/>
        <v>1</v>
      </c>
      <c r="F159" s="3">
        <f t="shared" si="63"/>
        <v>150000</v>
      </c>
      <c r="G159" s="10">
        <f t="shared" si="61"/>
        <v>150000</v>
      </c>
      <c r="H159" s="11">
        <v>2</v>
      </c>
      <c r="I159" s="3">
        <v>162457</v>
      </c>
      <c r="J159" s="1">
        <f t="shared" ref="J159:J188" si="69">H159*I159</f>
        <v>324914</v>
      </c>
      <c r="K159" s="1"/>
      <c r="L159" s="1"/>
      <c r="M159" s="2">
        <f t="shared" ref="M159:M188" si="70">K159*L159</f>
        <v>0</v>
      </c>
      <c r="N159" s="1">
        <f t="shared" ref="N159:N188" si="71">H159-K159</f>
        <v>2</v>
      </c>
      <c r="O159" s="2">
        <f t="shared" ref="O159:O188" si="72">J159-M159</f>
        <v>324914</v>
      </c>
      <c r="P159" s="1">
        <v>1</v>
      </c>
      <c r="Q159" s="1">
        <f t="shared" ref="Q159:Q188" si="73">I159*P159</f>
        <v>162457</v>
      </c>
      <c r="R159" s="1"/>
      <c r="S159" s="1"/>
      <c r="T159" s="1">
        <v>150000</v>
      </c>
      <c r="U159" s="12"/>
      <c r="V159" s="12"/>
      <c r="W159" s="13"/>
      <c r="X159" s="12"/>
      <c r="Y159" s="1">
        <v>0</v>
      </c>
      <c r="AA159" s="16">
        <f t="shared" si="67"/>
        <v>1</v>
      </c>
      <c r="AB159" s="1">
        <f t="shared" ref="AB159:AB163" si="74">AA159*T159</f>
        <v>150000</v>
      </c>
      <c r="AC159" s="1" t="s">
        <v>323</v>
      </c>
      <c r="AD159" s="1" t="s">
        <v>324</v>
      </c>
      <c r="AE159" s="1" t="s">
        <v>325</v>
      </c>
    </row>
    <row r="160" spans="1:31" ht="63.75" x14ac:dyDescent="0.25">
      <c r="A160" s="47">
        <v>146</v>
      </c>
      <c r="B160" s="39" t="s">
        <v>259</v>
      </c>
      <c r="C160" s="39" t="s">
        <v>260</v>
      </c>
      <c r="D160" s="3" t="s">
        <v>34</v>
      </c>
      <c r="E160" s="15">
        <f t="shared" si="62"/>
        <v>1</v>
      </c>
      <c r="F160" s="3">
        <f t="shared" si="63"/>
        <v>109850</v>
      </c>
      <c r="G160" s="10">
        <f t="shared" si="61"/>
        <v>109850</v>
      </c>
      <c r="H160" s="11">
        <v>3</v>
      </c>
      <c r="I160" s="3">
        <v>109850</v>
      </c>
      <c r="J160" s="1">
        <f t="shared" si="69"/>
        <v>329550</v>
      </c>
      <c r="K160" s="1"/>
      <c r="L160" s="1"/>
      <c r="M160" s="2">
        <f t="shared" si="70"/>
        <v>0</v>
      </c>
      <c r="N160" s="1">
        <f t="shared" si="71"/>
        <v>3</v>
      </c>
      <c r="O160" s="2">
        <f t="shared" si="72"/>
        <v>329550</v>
      </c>
      <c r="P160" s="1">
        <v>1</v>
      </c>
      <c r="Q160" s="1">
        <f t="shared" si="73"/>
        <v>109850</v>
      </c>
      <c r="R160" s="1"/>
      <c r="S160" s="1"/>
      <c r="T160" s="1">
        <v>109850</v>
      </c>
      <c r="U160" s="12"/>
      <c r="V160" s="12"/>
      <c r="W160" s="13"/>
      <c r="X160" s="12"/>
      <c r="Y160" s="1">
        <v>0</v>
      </c>
      <c r="AA160" s="16">
        <f t="shared" si="67"/>
        <v>1</v>
      </c>
      <c r="AB160" s="1">
        <f t="shared" si="74"/>
        <v>109850</v>
      </c>
      <c r="AC160" s="1" t="s">
        <v>323</v>
      </c>
      <c r="AD160" s="1" t="s">
        <v>324</v>
      </c>
      <c r="AE160" s="1" t="s">
        <v>325</v>
      </c>
    </row>
    <row r="161" spans="1:31" ht="141.75" x14ac:dyDescent="0.25">
      <c r="A161" s="47">
        <v>147</v>
      </c>
      <c r="B161" s="39" t="s">
        <v>261</v>
      </c>
      <c r="C161" s="39" t="s">
        <v>237</v>
      </c>
      <c r="D161" s="3" t="s">
        <v>34</v>
      </c>
      <c r="E161" s="15">
        <f t="shared" si="62"/>
        <v>2</v>
      </c>
      <c r="F161" s="3">
        <f t="shared" si="63"/>
        <v>42450</v>
      </c>
      <c r="G161" s="10">
        <f t="shared" si="61"/>
        <v>84900</v>
      </c>
      <c r="H161" s="11">
        <v>5</v>
      </c>
      <c r="I161" s="3">
        <v>52640</v>
      </c>
      <c r="J161" s="1">
        <f t="shared" si="69"/>
        <v>263200</v>
      </c>
      <c r="K161" s="1"/>
      <c r="L161" s="1"/>
      <c r="M161" s="2">
        <f t="shared" si="70"/>
        <v>0</v>
      </c>
      <c r="N161" s="1">
        <f t="shared" si="71"/>
        <v>5</v>
      </c>
      <c r="O161" s="2">
        <f t="shared" si="72"/>
        <v>263200</v>
      </c>
      <c r="P161" s="1">
        <v>2</v>
      </c>
      <c r="Q161" s="1">
        <f t="shared" si="73"/>
        <v>105280</v>
      </c>
      <c r="R161" s="1"/>
      <c r="S161" s="1"/>
      <c r="T161" s="1">
        <v>42450</v>
      </c>
      <c r="U161" s="12"/>
      <c r="V161" s="12"/>
      <c r="W161" s="13"/>
      <c r="X161" s="12"/>
      <c r="Y161" s="1">
        <v>0</v>
      </c>
      <c r="AA161" s="16">
        <f t="shared" si="67"/>
        <v>2</v>
      </c>
      <c r="AB161" s="1">
        <f t="shared" si="74"/>
        <v>84900</v>
      </c>
      <c r="AC161" s="1" t="s">
        <v>323</v>
      </c>
      <c r="AD161" s="1" t="s">
        <v>324</v>
      </c>
      <c r="AE161" s="1" t="s">
        <v>325</v>
      </c>
    </row>
    <row r="162" spans="1:31" ht="63.75" x14ac:dyDescent="0.25">
      <c r="A162" s="47">
        <v>148</v>
      </c>
      <c r="B162" s="39" t="s">
        <v>262</v>
      </c>
      <c r="C162" s="39" t="s">
        <v>263</v>
      </c>
      <c r="D162" s="3" t="s">
        <v>34</v>
      </c>
      <c r="E162" s="15">
        <f t="shared" si="62"/>
        <v>2</v>
      </c>
      <c r="F162" s="3">
        <f t="shared" si="63"/>
        <v>68365</v>
      </c>
      <c r="G162" s="10">
        <f t="shared" si="61"/>
        <v>136730</v>
      </c>
      <c r="H162" s="11">
        <v>10</v>
      </c>
      <c r="I162" s="3">
        <v>87610</v>
      </c>
      <c r="J162" s="1">
        <f t="shared" si="69"/>
        <v>876100</v>
      </c>
      <c r="K162" s="1">
        <v>5</v>
      </c>
      <c r="L162" s="1">
        <v>66010</v>
      </c>
      <c r="M162" s="2">
        <f t="shared" si="70"/>
        <v>330050</v>
      </c>
      <c r="N162" s="1">
        <f t="shared" si="71"/>
        <v>5</v>
      </c>
      <c r="O162" s="2">
        <f t="shared" si="72"/>
        <v>546050</v>
      </c>
      <c r="P162" s="1">
        <v>2</v>
      </c>
      <c r="Q162" s="1">
        <f t="shared" si="73"/>
        <v>175220</v>
      </c>
      <c r="R162" s="1"/>
      <c r="S162" s="1"/>
      <c r="T162" s="1">
        <v>68365</v>
      </c>
      <c r="U162" s="12"/>
      <c r="V162" s="12"/>
      <c r="W162" s="13"/>
      <c r="X162" s="12"/>
      <c r="Y162" s="1">
        <v>0</v>
      </c>
      <c r="AA162" s="16">
        <f t="shared" si="67"/>
        <v>2</v>
      </c>
      <c r="AB162" s="1">
        <f t="shared" si="74"/>
        <v>136730</v>
      </c>
      <c r="AC162" s="1" t="s">
        <v>323</v>
      </c>
      <c r="AD162" s="1" t="s">
        <v>324</v>
      </c>
      <c r="AE162" s="1" t="s">
        <v>325</v>
      </c>
    </row>
    <row r="163" spans="1:31" ht="63.75" x14ac:dyDescent="0.25">
      <c r="A163" s="47">
        <v>149</v>
      </c>
      <c r="B163" s="39" t="s">
        <v>264</v>
      </c>
      <c r="C163" s="39" t="s">
        <v>244</v>
      </c>
      <c r="D163" s="3" t="s">
        <v>131</v>
      </c>
      <c r="E163" s="15">
        <f t="shared" si="62"/>
        <v>6</v>
      </c>
      <c r="F163" s="3">
        <f t="shared" si="63"/>
        <v>45000</v>
      </c>
      <c r="G163" s="10">
        <f t="shared" si="61"/>
        <v>270000</v>
      </c>
      <c r="H163" s="11">
        <v>20</v>
      </c>
      <c r="I163" s="3">
        <v>46400</v>
      </c>
      <c r="J163" s="1">
        <f t="shared" si="69"/>
        <v>928000</v>
      </c>
      <c r="K163" s="1"/>
      <c r="L163" s="1"/>
      <c r="M163" s="2">
        <f t="shared" si="70"/>
        <v>0</v>
      </c>
      <c r="N163" s="1">
        <f t="shared" si="71"/>
        <v>20</v>
      </c>
      <c r="O163" s="2">
        <f t="shared" si="72"/>
        <v>928000</v>
      </c>
      <c r="P163" s="1">
        <f t="shared" ref="P163:P177" si="75">N163*30%</f>
        <v>6</v>
      </c>
      <c r="Q163" s="1">
        <f t="shared" si="73"/>
        <v>278400</v>
      </c>
      <c r="R163" s="1"/>
      <c r="S163" s="1"/>
      <c r="T163" s="1">
        <v>45000</v>
      </c>
      <c r="U163" s="12"/>
      <c r="V163" s="12"/>
      <c r="W163" s="13"/>
      <c r="X163" s="12"/>
      <c r="Y163" s="1">
        <v>0</v>
      </c>
      <c r="AA163" s="16">
        <f t="shared" si="67"/>
        <v>6</v>
      </c>
      <c r="AB163" s="1">
        <f t="shared" si="74"/>
        <v>270000</v>
      </c>
      <c r="AC163" s="1" t="s">
        <v>323</v>
      </c>
      <c r="AD163" s="1" t="s">
        <v>324</v>
      </c>
      <c r="AE163" s="1" t="s">
        <v>325</v>
      </c>
    </row>
    <row r="164" spans="1:31" s="51" customFormat="1" x14ac:dyDescent="0.25">
      <c r="A164" s="92" t="s">
        <v>265</v>
      </c>
      <c r="B164" s="93"/>
      <c r="C164" s="94"/>
      <c r="D164" s="49"/>
      <c r="E164" s="50"/>
      <c r="F164" s="24"/>
      <c r="G164" s="89"/>
      <c r="H164" s="3"/>
      <c r="I164" s="1"/>
      <c r="J164" s="1">
        <f t="shared" si="69"/>
        <v>0</v>
      </c>
      <c r="K164" s="1"/>
      <c r="L164" s="1"/>
      <c r="M164" s="2">
        <f t="shared" si="70"/>
        <v>0</v>
      </c>
      <c r="N164" s="1">
        <f t="shared" si="71"/>
        <v>0</v>
      </c>
      <c r="O164" s="2">
        <f t="shared" si="72"/>
        <v>0</v>
      </c>
      <c r="P164" s="1"/>
      <c r="Q164" s="1"/>
      <c r="R164" s="1"/>
      <c r="S164" s="1"/>
      <c r="T164" s="1"/>
      <c r="U164" s="12"/>
      <c r="V164" s="12"/>
      <c r="W164" s="13"/>
      <c r="X164" s="12"/>
      <c r="Y164" s="1"/>
      <c r="Z164" s="1"/>
      <c r="AA164" s="16">
        <f t="shared" si="67"/>
        <v>0</v>
      </c>
      <c r="AB164" s="1"/>
      <c r="AC164" s="49"/>
      <c r="AD164" s="49"/>
      <c r="AE164" s="49"/>
    </row>
    <row r="165" spans="1:31" ht="110.25" x14ac:dyDescent="0.25">
      <c r="A165" s="47">
        <v>150</v>
      </c>
      <c r="B165" s="39" t="s">
        <v>266</v>
      </c>
      <c r="C165" s="39" t="s">
        <v>267</v>
      </c>
      <c r="D165" s="3" t="s">
        <v>93</v>
      </c>
      <c r="E165" s="15">
        <f>AA165</f>
        <v>7</v>
      </c>
      <c r="F165" s="3">
        <f>T165</f>
        <v>76505</v>
      </c>
      <c r="G165" s="10">
        <f t="shared" si="61"/>
        <v>535535</v>
      </c>
      <c r="H165" s="78">
        <v>50</v>
      </c>
      <c r="I165" s="79">
        <v>84418</v>
      </c>
      <c r="J165" s="1">
        <f t="shared" si="69"/>
        <v>4220900</v>
      </c>
      <c r="K165" s="1">
        <v>15</v>
      </c>
      <c r="L165" s="1">
        <v>73865</v>
      </c>
      <c r="M165" s="2">
        <f t="shared" si="70"/>
        <v>1107975</v>
      </c>
      <c r="N165" s="1">
        <f t="shared" si="71"/>
        <v>35</v>
      </c>
      <c r="O165" s="2">
        <f t="shared" si="72"/>
        <v>3112925</v>
      </c>
      <c r="P165" s="1">
        <v>11</v>
      </c>
      <c r="Q165" s="1">
        <f t="shared" si="73"/>
        <v>928598</v>
      </c>
      <c r="R165" s="1"/>
      <c r="S165" s="1"/>
      <c r="T165" s="1">
        <v>76505</v>
      </c>
      <c r="U165" s="12"/>
      <c r="V165" s="12"/>
      <c r="W165" s="13"/>
      <c r="X165" s="12"/>
      <c r="Y165" s="1">
        <v>4</v>
      </c>
      <c r="Z165" s="1">
        <f>Y165*T165</f>
        <v>306020</v>
      </c>
      <c r="AA165" s="16">
        <f t="shared" si="67"/>
        <v>7</v>
      </c>
      <c r="AB165" s="1">
        <f t="shared" ref="AB165:AB179" si="76">AA165*T165</f>
        <v>535535</v>
      </c>
      <c r="AC165" s="1" t="s">
        <v>323</v>
      </c>
      <c r="AD165" s="1" t="s">
        <v>324</v>
      </c>
      <c r="AE165" s="1" t="s">
        <v>325</v>
      </c>
    </row>
    <row r="166" spans="1:31" ht="220.5" x14ac:dyDescent="0.25">
      <c r="A166" s="47">
        <v>151</v>
      </c>
      <c r="B166" s="39" t="s">
        <v>268</v>
      </c>
      <c r="C166" s="39" t="s">
        <v>269</v>
      </c>
      <c r="D166" s="3" t="s">
        <v>34</v>
      </c>
      <c r="E166" s="15">
        <f t="shared" ref="E166:E188" si="77">AA166</f>
        <v>5</v>
      </c>
      <c r="F166" s="3">
        <f t="shared" ref="F166:F179" si="78">T166</f>
        <v>36380</v>
      </c>
      <c r="G166" s="10">
        <f t="shared" si="61"/>
        <v>181900</v>
      </c>
      <c r="H166" s="78">
        <v>50</v>
      </c>
      <c r="I166" s="79">
        <v>40135</v>
      </c>
      <c r="J166" s="1">
        <f t="shared" si="69"/>
        <v>2006750</v>
      </c>
      <c r="K166" s="1">
        <v>35</v>
      </c>
      <c r="L166" s="1">
        <v>35120</v>
      </c>
      <c r="M166" s="2">
        <f t="shared" si="70"/>
        <v>1229200</v>
      </c>
      <c r="N166" s="1">
        <f t="shared" si="71"/>
        <v>15</v>
      </c>
      <c r="O166" s="2">
        <f t="shared" si="72"/>
        <v>777550</v>
      </c>
      <c r="P166" s="1">
        <v>5</v>
      </c>
      <c r="Q166" s="1">
        <f t="shared" si="73"/>
        <v>200675</v>
      </c>
      <c r="R166" s="1"/>
      <c r="S166" s="1"/>
      <c r="T166" s="1">
        <v>36380</v>
      </c>
      <c r="U166" s="12"/>
      <c r="V166" s="12"/>
      <c r="W166" s="13"/>
      <c r="X166" s="12"/>
      <c r="Y166" s="1">
        <v>0</v>
      </c>
      <c r="AA166" s="16">
        <f t="shared" si="67"/>
        <v>5</v>
      </c>
      <c r="AB166" s="1">
        <f t="shared" si="76"/>
        <v>181900</v>
      </c>
      <c r="AC166" s="1" t="s">
        <v>323</v>
      </c>
      <c r="AD166" s="1" t="s">
        <v>324</v>
      </c>
      <c r="AE166" s="1" t="s">
        <v>325</v>
      </c>
    </row>
    <row r="167" spans="1:31" ht="126" x14ac:dyDescent="0.25">
      <c r="A167" s="47">
        <v>152</v>
      </c>
      <c r="B167" s="39" t="s">
        <v>270</v>
      </c>
      <c r="C167" s="39" t="s">
        <v>271</v>
      </c>
      <c r="D167" s="3" t="s">
        <v>93</v>
      </c>
      <c r="E167" s="15">
        <f t="shared" si="77"/>
        <v>2</v>
      </c>
      <c r="F167" s="3">
        <f t="shared" si="78"/>
        <v>180830</v>
      </c>
      <c r="G167" s="10">
        <f t="shared" si="61"/>
        <v>361660</v>
      </c>
      <c r="H167" s="78">
        <v>50</v>
      </c>
      <c r="I167" s="79">
        <v>199538</v>
      </c>
      <c r="J167" s="1">
        <f t="shared" si="69"/>
        <v>9976900</v>
      </c>
      <c r="K167" s="1">
        <v>40</v>
      </c>
      <c r="L167" s="1">
        <v>174600</v>
      </c>
      <c r="M167" s="2">
        <f t="shared" si="70"/>
        <v>6984000</v>
      </c>
      <c r="N167" s="1">
        <f t="shared" si="71"/>
        <v>10</v>
      </c>
      <c r="O167" s="2">
        <f t="shared" si="72"/>
        <v>2992900</v>
      </c>
      <c r="P167" s="1">
        <f t="shared" si="75"/>
        <v>3</v>
      </c>
      <c r="Q167" s="1">
        <f t="shared" si="73"/>
        <v>598614</v>
      </c>
      <c r="R167" s="1"/>
      <c r="S167" s="1"/>
      <c r="T167" s="1">
        <v>180830</v>
      </c>
      <c r="U167" s="12"/>
      <c r="V167" s="12"/>
      <c r="W167" s="13"/>
      <c r="X167" s="12"/>
      <c r="Y167" s="1">
        <v>1</v>
      </c>
      <c r="Z167" s="1">
        <f>Y167*T167</f>
        <v>180830</v>
      </c>
      <c r="AA167" s="16">
        <f t="shared" si="67"/>
        <v>2</v>
      </c>
      <c r="AB167" s="1">
        <f t="shared" si="76"/>
        <v>361660</v>
      </c>
      <c r="AC167" s="1" t="s">
        <v>323</v>
      </c>
      <c r="AD167" s="1" t="s">
        <v>324</v>
      </c>
      <c r="AE167" s="1" t="s">
        <v>325</v>
      </c>
    </row>
    <row r="168" spans="1:31" ht="63.75" x14ac:dyDescent="0.25">
      <c r="A168" s="47">
        <v>153</v>
      </c>
      <c r="B168" s="39" t="s">
        <v>272</v>
      </c>
      <c r="C168" s="39" t="s">
        <v>273</v>
      </c>
      <c r="D168" s="3" t="s">
        <v>34</v>
      </c>
      <c r="E168" s="15">
        <f t="shared" si="77"/>
        <v>3</v>
      </c>
      <c r="F168" s="3">
        <f t="shared" si="78"/>
        <v>80500</v>
      </c>
      <c r="G168" s="10">
        <f t="shared" si="61"/>
        <v>241500</v>
      </c>
      <c r="H168" s="78">
        <v>10</v>
      </c>
      <c r="I168" s="79">
        <v>92580</v>
      </c>
      <c r="J168" s="1">
        <f t="shared" si="69"/>
        <v>925800</v>
      </c>
      <c r="K168" s="1"/>
      <c r="L168" s="1"/>
      <c r="M168" s="2">
        <f t="shared" si="70"/>
        <v>0</v>
      </c>
      <c r="N168" s="1">
        <f t="shared" si="71"/>
        <v>10</v>
      </c>
      <c r="O168" s="2">
        <f t="shared" si="72"/>
        <v>925800</v>
      </c>
      <c r="P168" s="1">
        <f t="shared" si="75"/>
        <v>3</v>
      </c>
      <c r="Q168" s="1">
        <f t="shared" si="73"/>
        <v>277740</v>
      </c>
      <c r="R168" s="1"/>
      <c r="S168" s="1"/>
      <c r="T168" s="1">
        <v>80500</v>
      </c>
      <c r="U168" s="12"/>
      <c r="V168" s="12"/>
      <c r="W168" s="13"/>
      <c r="X168" s="12"/>
      <c r="Y168" s="1">
        <v>0</v>
      </c>
      <c r="AA168" s="16">
        <f t="shared" si="67"/>
        <v>3</v>
      </c>
      <c r="AB168" s="1">
        <f t="shared" si="76"/>
        <v>241500</v>
      </c>
      <c r="AC168" s="1" t="s">
        <v>323</v>
      </c>
      <c r="AD168" s="1" t="s">
        <v>324</v>
      </c>
      <c r="AE168" s="1" t="s">
        <v>325</v>
      </c>
    </row>
    <row r="169" spans="1:31" ht="78.75" x14ac:dyDescent="0.25">
      <c r="A169" s="47">
        <v>154</v>
      </c>
      <c r="B169" s="39" t="s">
        <v>274</v>
      </c>
      <c r="C169" s="39" t="s">
        <v>275</v>
      </c>
      <c r="D169" s="3" t="s">
        <v>34</v>
      </c>
      <c r="E169" s="15">
        <f t="shared" si="77"/>
        <v>6</v>
      </c>
      <c r="F169" s="3">
        <f t="shared" si="78"/>
        <v>82048</v>
      </c>
      <c r="G169" s="10">
        <f t="shared" si="61"/>
        <v>492288</v>
      </c>
      <c r="H169" s="78">
        <v>20</v>
      </c>
      <c r="I169" s="79">
        <v>82048</v>
      </c>
      <c r="J169" s="1">
        <f t="shared" si="69"/>
        <v>1640960</v>
      </c>
      <c r="K169" s="1"/>
      <c r="L169" s="1"/>
      <c r="M169" s="2">
        <f t="shared" si="70"/>
        <v>0</v>
      </c>
      <c r="N169" s="1">
        <f t="shared" si="71"/>
        <v>20</v>
      </c>
      <c r="O169" s="2">
        <f t="shared" si="72"/>
        <v>1640960</v>
      </c>
      <c r="P169" s="1">
        <f t="shared" si="75"/>
        <v>6</v>
      </c>
      <c r="Q169" s="1">
        <f t="shared" si="73"/>
        <v>492288</v>
      </c>
      <c r="R169" s="1"/>
      <c r="S169" s="1"/>
      <c r="T169" s="1">
        <v>82048</v>
      </c>
      <c r="U169" s="12"/>
      <c r="V169" s="12"/>
      <c r="W169" s="13"/>
      <c r="X169" s="12"/>
      <c r="Y169" s="1">
        <v>0</v>
      </c>
      <c r="AA169" s="16">
        <f t="shared" si="67"/>
        <v>6</v>
      </c>
      <c r="AB169" s="1">
        <f t="shared" si="76"/>
        <v>492288</v>
      </c>
      <c r="AC169" s="1" t="s">
        <v>323</v>
      </c>
      <c r="AD169" s="1" t="s">
        <v>324</v>
      </c>
      <c r="AE169" s="1" t="s">
        <v>325</v>
      </c>
    </row>
    <row r="170" spans="1:31" ht="78.75" x14ac:dyDescent="0.25">
      <c r="A170" s="47">
        <v>155</v>
      </c>
      <c r="B170" s="39" t="s">
        <v>276</v>
      </c>
      <c r="C170" s="39" t="s">
        <v>277</v>
      </c>
      <c r="D170" s="3" t="s">
        <v>34</v>
      </c>
      <c r="E170" s="15">
        <f t="shared" si="77"/>
        <v>6</v>
      </c>
      <c r="F170" s="3">
        <f t="shared" si="78"/>
        <v>85615</v>
      </c>
      <c r="G170" s="10">
        <f t="shared" si="61"/>
        <v>513690</v>
      </c>
      <c r="H170" s="78">
        <v>20</v>
      </c>
      <c r="I170" s="79">
        <v>85615</v>
      </c>
      <c r="J170" s="1">
        <f t="shared" si="69"/>
        <v>1712300</v>
      </c>
      <c r="K170" s="1"/>
      <c r="L170" s="1"/>
      <c r="M170" s="2">
        <f t="shared" si="70"/>
        <v>0</v>
      </c>
      <c r="N170" s="1">
        <f t="shared" si="71"/>
        <v>20</v>
      </c>
      <c r="O170" s="2">
        <f t="shared" si="72"/>
        <v>1712300</v>
      </c>
      <c r="P170" s="1">
        <f t="shared" si="75"/>
        <v>6</v>
      </c>
      <c r="Q170" s="1">
        <f t="shared" si="73"/>
        <v>513690</v>
      </c>
      <c r="R170" s="1"/>
      <c r="S170" s="1"/>
      <c r="T170" s="1">
        <v>85615</v>
      </c>
      <c r="U170" s="12"/>
      <c r="V170" s="12"/>
      <c r="W170" s="13"/>
      <c r="X170" s="12"/>
      <c r="Y170" s="1">
        <v>0</v>
      </c>
      <c r="AA170" s="16">
        <f t="shared" si="67"/>
        <v>6</v>
      </c>
      <c r="AB170" s="1">
        <f t="shared" si="76"/>
        <v>513690</v>
      </c>
      <c r="AC170" s="1" t="s">
        <v>323</v>
      </c>
      <c r="AD170" s="1" t="s">
        <v>324</v>
      </c>
      <c r="AE170" s="1" t="s">
        <v>325</v>
      </c>
    </row>
    <row r="171" spans="1:31" ht="94.5" x14ac:dyDescent="0.25">
      <c r="A171" s="47">
        <v>156</v>
      </c>
      <c r="B171" s="39" t="s">
        <v>278</v>
      </c>
      <c r="C171" s="39" t="s">
        <v>279</v>
      </c>
      <c r="D171" s="3" t="s">
        <v>34</v>
      </c>
      <c r="E171" s="15">
        <f t="shared" si="77"/>
        <v>6</v>
      </c>
      <c r="F171" s="3">
        <f t="shared" si="78"/>
        <v>89512</v>
      </c>
      <c r="G171" s="10">
        <f t="shared" si="61"/>
        <v>537072</v>
      </c>
      <c r="H171" s="78">
        <v>20</v>
      </c>
      <c r="I171" s="79">
        <v>89512</v>
      </c>
      <c r="J171" s="1">
        <f t="shared" si="69"/>
        <v>1790240</v>
      </c>
      <c r="K171" s="1"/>
      <c r="L171" s="1"/>
      <c r="M171" s="2">
        <f t="shared" si="70"/>
        <v>0</v>
      </c>
      <c r="N171" s="1">
        <f t="shared" si="71"/>
        <v>20</v>
      </c>
      <c r="O171" s="2">
        <f t="shared" si="72"/>
        <v>1790240</v>
      </c>
      <c r="P171" s="1">
        <f t="shared" si="75"/>
        <v>6</v>
      </c>
      <c r="Q171" s="1">
        <f t="shared" si="73"/>
        <v>537072</v>
      </c>
      <c r="R171" s="1"/>
      <c r="S171" s="1"/>
      <c r="T171" s="1">
        <v>89512</v>
      </c>
      <c r="U171" s="12"/>
      <c r="V171" s="12"/>
      <c r="W171" s="13"/>
      <c r="X171" s="12"/>
      <c r="Y171" s="1">
        <v>0</v>
      </c>
      <c r="AA171" s="16">
        <f t="shared" si="67"/>
        <v>6</v>
      </c>
      <c r="AB171" s="1">
        <f t="shared" si="76"/>
        <v>537072</v>
      </c>
      <c r="AC171" s="1" t="s">
        <v>323</v>
      </c>
      <c r="AD171" s="1" t="s">
        <v>324</v>
      </c>
      <c r="AE171" s="1" t="s">
        <v>325</v>
      </c>
    </row>
    <row r="172" spans="1:31" ht="141.75" x14ac:dyDescent="0.25">
      <c r="A172" s="47">
        <v>157</v>
      </c>
      <c r="B172" s="39" t="s">
        <v>280</v>
      </c>
      <c r="C172" s="39" t="s">
        <v>281</v>
      </c>
      <c r="D172" s="3" t="s">
        <v>93</v>
      </c>
      <c r="E172" s="15">
        <f t="shared" si="77"/>
        <v>3</v>
      </c>
      <c r="F172" s="3">
        <f t="shared" si="78"/>
        <v>122593</v>
      </c>
      <c r="G172" s="10">
        <f t="shared" si="61"/>
        <v>367779</v>
      </c>
      <c r="H172" s="78">
        <v>10</v>
      </c>
      <c r="I172" s="79">
        <v>136215</v>
      </c>
      <c r="J172" s="1">
        <f t="shared" si="69"/>
        <v>1362150</v>
      </c>
      <c r="K172" s="1"/>
      <c r="L172" s="1"/>
      <c r="M172" s="2">
        <f t="shared" si="70"/>
        <v>0</v>
      </c>
      <c r="N172" s="1">
        <f t="shared" si="71"/>
        <v>10</v>
      </c>
      <c r="O172" s="2">
        <f t="shared" si="72"/>
        <v>1362150</v>
      </c>
      <c r="P172" s="1">
        <f t="shared" si="75"/>
        <v>3</v>
      </c>
      <c r="Q172" s="1">
        <f t="shared" si="73"/>
        <v>408645</v>
      </c>
      <c r="R172" s="1"/>
      <c r="S172" s="1"/>
      <c r="T172" s="1">
        <v>122593</v>
      </c>
      <c r="U172" s="12"/>
      <c r="V172" s="12"/>
      <c r="W172" s="13"/>
      <c r="X172" s="12"/>
      <c r="Y172" s="1">
        <v>0</v>
      </c>
      <c r="AA172" s="16">
        <f t="shared" si="67"/>
        <v>3</v>
      </c>
      <c r="AB172" s="1">
        <f t="shared" si="76"/>
        <v>367779</v>
      </c>
      <c r="AC172" s="1" t="s">
        <v>323</v>
      </c>
      <c r="AD172" s="1" t="s">
        <v>324</v>
      </c>
      <c r="AE172" s="1" t="s">
        <v>325</v>
      </c>
    </row>
    <row r="173" spans="1:31" ht="63.75" x14ac:dyDescent="0.25">
      <c r="A173" s="47">
        <v>158</v>
      </c>
      <c r="B173" s="39" t="s">
        <v>282</v>
      </c>
      <c r="C173" s="39" t="s">
        <v>283</v>
      </c>
      <c r="D173" s="3" t="s">
        <v>34</v>
      </c>
      <c r="E173" s="15">
        <f t="shared" si="77"/>
        <v>3</v>
      </c>
      <c r="F173" s="3">
        <f t="shared" si="78"/>
        <v>60750</v>
      </c>
      <c r="G173" s="10">
        <f t="shared" si="61"/>
        <v>182250</v>
      </c>
      <c r="H173" s="78">
        <v>10</v>
      </c>
      <c r="I173" s="79">
        <v>64800</v>
      </c>
      <c r="J173" s="1">
        <f t="shared" si="69"/>
        <v>648000</v>
      </c>
      <c r="K173" s="1"/>
      <c r="L173" s="1"/>
      <c r="M173" s="2">
        <f t="shared" si="70"/>
        <v>0</v>
      </c>
      <c r="N173" s="1">
        <f t="shared" si="71"/>
        <v>10</v>
      </c>
      <c r="O173" s="2">
        <f t="shared" si="72"/>
        <v>648000</v>
      </c>
      <c r="P173" s="1">
        <f t="shared" si="75"/>
        <v>3</v>
      </c>
      <c r="Q173" s="1">
        <f t="shared" si="73"/>
        <v>194400</v>
      </c>
      <c r="R173" s="1"/>
      <c r="S173" s="1"/>
      <c r="T173" s="1">
        <v>60750</v>
      </c>
      <c r="U173" s="12"/>
      <c r="V173" s="12"/>
      <c r="W173" s="13"/>
      <c r="X173" s="12"/>
      <c r="Y173" s="1">
        <v>0</v>
      </c>
      <c r="AA173" s="16">
        <f t="shared" si="67"/>
        <v>3</v>
      </c>
      <c r="AB173" s="1">
        <f t="shared" si="76"/>
        <v>182250</v>
      </c>
      <c r="AC173" s="1" t="s">
        <v>323</v>
      </c>
      <c r="AD173" s="1" t="s">
        <v>324</v>
      </c>
      <c r="AE173" s="1" t="s">
        <v>325</v>
      </c>
    </row>
    <row r="174" spans="1:31" ht="78.75" x14ac:dyDescent="0.25">
      <c r="A174" s="47">
        <v>159</v>
      </c>
      <c r="B174" s="39" t="s">
        <v>284</v>
      </c>
      <c r="C174" s="39" t="s">
        <v>285</v>
      </c>
      <c r="D174" s="3" t="s">
        <v>34</v>
      </c>
      <c r="E174" s="15">
        <f t="shared" si="77"/>
        <v>3</v>
      </c>
      <c r="F174" s="3">
        <f t="shared" si="78"/>
        <v>5811</v>
      </c>
      <c r="G174" s="10">
        <f t="shared" si="61"/>
        <v>17433</v>
      </c>
      <c r="H174" s="78">
        <v>10</v>
      </c>
      <c r="I174" s="79">
        <v>6200</v>
      </c>
      <c r="J174" s="1">
        <f t="shared" si="69"/>
        <v>62000</v>
      </c>
      <c r="K174" s="1"/>
      <c r="L174" s="1"/>
      <c r="M174" s="2">
        <f t="shared" si="70"/>
        <v>0</v>
      </c>
      <c r="N174" s="1">
        <f t="shared" si="71"/>
        <v>10</v>
      </c>
      <c r="O174" s="2">
        <f t="shared" si="72"/>
        <v>62000</v>
      </c>
      <c r="P174" s="1">
        <f t="shared" si="75"/>
        <v>3</v>
      </c>
      <c r="Q174" s="1">
        <f t="shared" si="73"/>
        <v>18600</v>
      </c>
      <c r="R174" s="1"/>
      <c r="S174" s="1"/>
      <c r="T174" s="1">
        <v>5811</v>
      </c>
      <c r="U174" s="12"/>
      <c r="V174" s="12"/>
      <c r="W174" s="13"/>
      <c r="X174" s="12"/>
      <c r="Y174" s="1">
        <v>0</v>
      </c>
      <c r="AA174" s="16">
        <f t="shared" si="67"/>
        <v>3</v>
      </c>
      <c r="AB174" s="1">
        <f t="shared" si="76"/>
        <v>17433</v>
      </c>
      <c r="AC174" s="1" t="s">
        <v>323</v>
      </c>
      <c r="AD174" s="1" t="s">
        <v>324</v>
      </c>
      <c r="AE174" s="1" t="s">
        <v>325</v>
      </c>
    </row>
    <row r="175" spans="1:31" ht="78.75" x14ac:dyDescent="0.25">
      <c r="A175" s="47">
        <v>160</v>
      </c>
      <c r="B175" s="39" t="s">
        <v>286</v>
      </c>
      <c r="C175" s="39" t="s">
        <v>287</v>
      </c>
      <c r="D175" s="3" t="s">
        <v>34</v>
      </c>
      <c r="E175" s="15">
        <f t="shared" si="77"/>
        <v>9</v>
      </c>
      <c r="F175" s="3">
        <f t="shared" si="78"/>
        <v>13700</v>
      </c>
      <c r="G175" s="10">
        <f t="shared" si="61"/>
        <v>123300</v>
      </c>
      <c r="H175" s="78">
        <v>50</v>
      </c>
      <c r="I175" s="79">
        <v>14558</v>
      </c>
      <c r="J175" s="1">
        <f t="shared" si="69"/>
        <v>727900</v>
      </c>
      <c r="K175" s="1"/>
      <c r="L175" s="1"/>
      <c r="M175" s="2">
        <f t="shared" si="70"/>
        <v>0</v>
      </c>
      <c r="N175" s="1">
        <f t="shared" si="71"/>
        <v>50</v>
      </c>
      <c r="O175" s="2">
        <f t="shared" si="72"/>
        <v>727900</v>
      </c>
      <c r="P175" s="1">
        <f t="shared" si="75"/>
        <v>15</v>
      </c>
      <c r="Q175" s="1">
        <f t="shared" si="73"/>
        <v>218370</v>
      </c>
      <c r="R175" s="1"/>
      <c r="S175" s="1"/>
      <c r="T175" s="1">
        <v>13700</v>
      </c>
      <c r="U175" s="12"/>
      <c r="V175" s="12"/>
      <c r="W175" s="13"/>
      <c r="X175" s="12"/>
      <c r="Y175" s="1">
        <v>6</v>
      </c>
      <c r="Z175" s="1">
        <f t="shared" ref="Z175:Z177" si="79">Y175*T175</f>
        <v>82200</v>
      </c>
      <c r="AA175" s="16">
        <f t="shared" si="67"/>
        <v>9</v>
      </c>
      <c r="AB175" s="1">
        <f t="shared" si="76"/>
        <v>123300</v>
      </c>
      <c r="AC175" s="1" t="s">
        <v>323</v>
      </c>
      <c r="AD175" s="1" t="s">
        <v>324</v>
      </c>
      <c r="AE175" s="1" t="s">
        <v>325</v>
      </c>
    </row>
    <row r="176" spans="1:31" ht="63.75" x14ac:dyDescent="0.25">
      <c r="A176" s="47">
        <v>161</v>
      </c>
      <c r="B176" s="39" t="s">
        <v>288</v>
      </c>
      <c r="C176" s="39" t="s">
        <v>289</v>
      </c>
      <c r="D176" s="3" t="s">
        <v>34</v>
      </c>
      <c r="E176" s="15">
        <f t="shared" si="77"/>
        <v>3</v>
      </c>
      <c r="F176" s="3">
        <f t="shared" si="78"/>
        <v>11235</v>
      </c>
      <c r="G176" s="10">
        <f t="shared" si="61"/>
        <v>33705</v>
      </c>
      <c r="H176" s="78">
        <v>50</v>
      </c>
      <c r="I176" s="79">
        <v>12395</v>
      </c>
      <c r="J176" s="1">
        <f t="shared" si="69"/>
        <v>619750</v>
      </c>
      <c r="K176" s="1">
        <v>30</v>
      </c>
      <c r="L176" s="1">
        <v>10850</v>
      </c>
      <c r="M176" s="2">
        <f t="shared" si="70"/>
        <v>325500</v>
      </c>
      <c r="N176" s="1">
        <f t="shared" si="71"/>
        <v>20</v>
      </c>
      <c r="O176" s="2">
        <f t="shared" si="72"/>
        <v>294250</v>
      </c>
      <c r="P176" s="1">
        <f t="shared" si="75"/>
        <v>6</v>
      </c>
      <c r="Q176" s="1">
        <f t="shared" si="73"/>
        <v>74370</v>
      </c>
      <c r="R176" s="1"/>
      <c r="S176" s="1"/>
      <c r="T176" s="1">
        <v>11235</v>
      </c>
      <c r="U176" s="12"/>
      <c r="V176" s="12"/>
      <c r="W176" s="13"/>
      <c r="X176" s="12"/>
      <c r="Y176" s="1">
        <v>3</v>
      </c>
      <c r="Z176" s="1">
        <f t="shared" si="79"/>
        <v>33705</v>
      </c>
      <c r="AA176" s="16">
        <f t="shared" si="67"/>
        <v>3</v>
      </c>
      <c r="AB176" s="1">
        <f t="shared" si="76"/>
        <v>33705</v>
      </c>
      <c r="AC176" s="1" t="s">
        <v>323</v>
      </c>
      <c r="AD176" s="1" t="s">
        <v>324</v>
      </c>
      <c r="AE176" s="1" t="s">
        <v>325</v>
      </c>
    </row>
    <row r="177" spans="1:31" ht="157.5" x14ac:dyDescent="0.25">
      <c r="A177" s="47">
        <v>162</v>
      </c>
      <c r="B177" s="39" t="s">
        <v>290</v>
      </c>
      <c r="C177" s="39" t="s">
        <v>291</v>
      </c>
      <c r="D177" s="3" t="s">
        <v>93</v>
      </c>
      <c r="E177" s="15">
        <f t="shared" si="77"/>
        <v>3</v>
      </c>
      <c r="F177" s="3">
        <f t="shared" si="78"/>
        <v>253170</v>
      </c>
      <c r="G177" s="10">
        <f t="shared" si="61"/>
        <v>759510</v>
      </c>
      <c r="H177" s="78">
        <v>50</v>
      </c>
      <c r="I177" s="79">
        <v>279350</v>
      </c>
      <c r="J177" s="1">
        <f t="shared" si="69"/>
        <v>13967500</v>
      </c>
      <c r="K177" s="1">
        <v>30</v>
      </c>
      <c r="L177" s="1">
        <v>244430</v>
      </c>
      <c r="M177" s="2">
        <f t="shared" si="70"/>
        <v>7332900</v>
      </c>
      <c r="N177" s="1">
        <f t="shared" si="71"/>
        <v>20</v>
      </c>
      <c r="O177" s="2">
        <f t="shared" si="72"/>
        <v>6634600</v>
      </c>
      <c r="P177" s="1">
        <f t="shared" si="75"/>
        <v>6</v>
      </c>
      <c r="Q177" s="1">
        <f t="shared" si="73"/>
        <v>1676100</v>
      </c>
      <c r="R177" s="1"/>
      <c r="S177" s="1"/>
      <c r="T177" s="1">
        <v>253170</v>
      </c>
      <c r="U177" s="12"/>
      <c r="V177" s="12"/>
      <c r="W177" s="13"/>
      <c r="X177" s="12"/>
      <c r="Y177" s="1">
        <v>3</v>
      </c>
      <c r="Z177" s="1">
        <f t="shared" si="79"/>
        <v>759510</v>
      </c>
      <c r="AA177" s="16">
        <f t="shared" si="67"/>
        <v>3</v>
      </c>
      <c r="AB177" s="1">
        <f t="shared" si="76"/>
        <v>759510</v>
      </c>
      <c r="AC177" s="1" t="s">
        <v>323</v>
      </c>
      <c r="AD177" s="1" t="s">
        <v>324</v>
      </c>
      <c r="AE177" s="1" t="s">
        <v>325</v>
      </c>
    </row>
    <row r="178" spans="1:31" ht="63.75" x14ac:dyDescent="0.25">
      <c r="A178" s="47">
        <v>163</v>
      </c>
      <c r="B178" s="39" t="s">
        <v>292</v>
      </c>
      <c r="C178" s="39" t="s">
        <v>293</v>
      </c>
      <c r="D178" s="3" t="s">
        <v>34</v>
      </c>
      <c r="E178" s="15">
        <f t="shared" si="77"/>
        <v>8</v>
      </c>
      <c r="F178" s="3">
        <f t="shared" si="78"/>
        <v>137770</v>
      </c>
      <c r="G178" s="10">
        <f t="shared" si="61"/>
        <v>1102160</v>
      </c>
      <c r="H178" s="78">
        <v>80</v>
      </c>
      <c r="I178" s="79">
        <v>152023</v>
      </c>
      <c r="J178" s="1">
        <f t="shared" si="69"/>
        <v>12161840</v>
      </c>
      <c r="K178" s="1">
        <v>55</v>
      </c>
      <c r="L178" s="1">
        <v>133000</v>
      </c>
      <c r="M178" s="2">
        <f t="shared" si="70"/>
        <v>7315000</v>
      </c>
      <c r="N178" s="1">
        <f t="shared" si="71"/>
        <v>25</v>
      </c>
      <c r="O178" s="2">
        <f t="shared" si="72"/>
        <v>4846840</v>
      </c>
      <c r="P178" s="1">
        <v>8</v>
      </c>
      <c r="Q178" s="1">
        <f t="shared" si="73"/>
        <v>1216184</v>
      </c>
      <c r="R178" s="1"/>
      <c r="S178" s="1"/>
      <c r="T178" s="1">
        <v>137770</v>
      </c>
      <c r="U178" s="12"/>
      <c r="V178" s="12"/>
      <c r="W178" s="13"/>
      <c r="X178" s="12"/>
      <c r="Y178" s="1">
        <v>0</v>
      </c>
      <c r="AA178" s="16">
        <f t="shared" si="67"/>
        <v>8</v>
      </c>
      <c r="AB178" s="1">
        <f t="shared" si="76"/>
        <v>1102160</v>
      </c>
      <c r="AC178" s="1" t="s">
        <v>323</v>
      </c>
      <c r="AD178" s="1" t="s">
        <v>324</v>
      </c>
      <c r="AE178" s="1" t="s">
        <v>325</v>
      </c>
    </row>
    <row r="179" spans="1:31" ht="63.75" x14ac:dyDescent="0.25">
      <c r="A179" s="47">
        <v>164</v>
      </c>
      <c r="B179" s="45" t="s">
        <v>294</v>
      </c>
      <c r="C179" s="39" t="s">
        <v>295</v>
      </c>
      <c r="D179" s="3" t="s">
        <v>91</v>
      </c>
      <c r="E179" s="15">
        <f t="shared" si="77"/>
        <v>26</v>
      </c>
      <c r="F179" s="3">
        <f t="shared" si="78"/>
        <v>35300</v>
      </c>
      <c r="G179" s="10">
        <f t="shared" si="61"/>
        <v>917800</v>
      </c>
      <c r="H179" s="75">
        <v>180</v>
      </c>
      <c r="I179" s="76">
        <v>38945</v>
      </c>
      <c r="J179" s="1">
        <f t="shared" si="69"/>
        <v>7010100</v>
      </c>
      <c r="K179" s="1">
        <v>95</v>
      </c>
      <c r="L179" s="1">
        <v>34080</v>
      </c>
      <c r="M179" s="2">
        <f t="shared" si="70"/>
        <v>3237600</v>
      </c>
      <c r="N179" s="1">
        <f t="shared" si="71"/>
        <v>85</v>
      </c>
      <c r="O179" s="2">
        <f t="shared" si="72"/>
        <v>3772500</v>
      </c>
      <c r="P179" s="1">
        <v>26</v>
      </c>
      <c r="Q179" s="1">
        <f t="shared" si="73"/>
        <v>1012570</v>
      </c>
      <c r="R179" s="1"/>
      <c r="S179" s="1"/>
      <c r="T179" s="1">
        <v>35300</v>
      </c>
      <c r="U179" s="12"/>
      <c r="V179" s="12"/>
      <c r="W179" s="13"/>
      <c r="X179" s="12"/>
      <c r="Y179" s="1">
        <v>0</v>
      </c>
      <c r="AA179" s="16">
        <f t="shared" si="67"/>
        <v>26</v>
      </c>
      <c r="AB179" s="1">
        <f t="shared" si="76"/>
        <v>917800</v>
      </c>
      <c r="AC179" s="1" t="s">
        <v>323</v>
      </c>
      <c r="AD179" s="1" t="s">
        <v>324</v>
      </c>
      <c r="AE179" s="1" t="s">
        <v>325</v>
      </c>
    </row>
    <row r="180" spans="1:31" s="51" customFormat="1" x14ac:dyDescent="0.25">
      <c r="A180" s="92" t="s">
        <v>296</v>
      </c>
      <c r="B180" s="93"/>
      <c r="C180" s="94"/>
      <c r="D180" s="80"/>
      <c r="E180" s="50"/>
      <c r="F180" s="49"/>
      <c r="G180" s="89"/>
      <c r="H180" s="3"/>
      <c r="I180" s="1"/>
      <c r="J180" s="1">
        <f t="shared" si="69"/>
        <v>0</v>
      </c>
      <c r="K180" s="1"/>
      <c r="L180" s="1"/>
      <c r="M180" s="2">
        <f t="shared" si="70"/>
        <v>0</v>
      </c>
      <c r="N180" s="1">
        <f t="shared" si="71"/>
        <v>0</v>
      </c>
      <c r="O180" s="2">
        <f t="shared" si="72"/>
        <v>0</v>
      </c>
      <c r="P180" s="1"/>
      <c r="Q180" s="1"/>
      <c r="R180" s="1"/>
      <c r="S180" s="1"/>
      <c r="T180" s="1"/>
      <c r="U180" s="12"/>
      <c r="V180" s="12"/>
      <c r="W180" s="13"/>
      <c r="X180" s="12"/>
      <c r="Y180" s="1"/>
      <c r="Z180" s="1"/>
      <c r="AA180" s="16">
        <f t="shared" si="67"/>
        <v>0</v>
      </c>
      <c r="AB180" s="1"/>
      <c r="AC180" s="49"/>
      <c r="AD180" s="49"/>
      <c r="AE180" s="49"/>
    </row>
    <row r="181" spans="1:31" ht="63.75" x14ac:dyDescent="0.25">
      <c r="A181" s="47">
        <v>165</v>
      </c>
      <c r="B181" s="39" t="s">
        <v>297</v>
      </c>
      <c r="C181" s="45" t="s">
        <v>298</v>
      </c>
      <c r="D181" s="3" t="s">
        <v>34</v>
      </c>
      <c r="E181" s="15">
        <f t="shared" si="77"/>
        <v>23</v>
      </c>
      <c r="F181" s="1">
        <f>T181</f>
        <v>42700</v>
      </c>
      <c r="G181" s="10">
        <f t="shared" si="61"/>
        <v>982100</v>
      </c>
      <c r="H181" s="11">
        <v>100</v>
      </c>
      <c r="I181" s="3">
        <v>42700</v>
      </c>
      <c r="J181" s="1">
        <f t="shared" si="69"/>
        <v>4270000</v>
      </c>
      <c r="K181" s="1">
        <v>25</v>
      </c>
      <c r="L181" s="1">
        <v>41200</v>
      </c>
      <c r="M181" s="2">
        <f t="shared" si="70"/>
        <v>1030000</v>
      </c>
      <c r="N181" s="1">
        <f t="shared" si="71"/>
        <v>75</v>
      </c>
      <c r="O181" s="2">
        <f t="shared" si="72"/>
        <v>3240000</v>
      </c>
      <c r="P181" s="1">
        <v>23</v>
      </c>
      <c r="Q181" s="1">
        <f t="shared" si="73"/>
        <v>982100</v>
      </c>
      <c r="R181" s="1"/>
      <c r="S181" s="1"/>
      <c r="T181" s="1">
        <f t="shared" ref="T181:T188" si="80">I181</f>
        <v>42700</v>
      </c>
      <c r="U181" s="12"/>
      <c r="V181" s="12"/>
      <c r="W181" s="13"/>
      <c r="X181" s="12"/>
      <c r="AA181" s="16">
        <f t="shared" si="67"/>
        <v>23</v>
      </c>
      <c r="AB181" s="1">
        <f t="shared" ref="AB181:AB183" si="81">AA181*T181</f>
        <v>982100</v>
      </c>
      <c r="AC181" s="1" t="s">
        <v>323</v>
      </c>
      <c r="AD181" s="1" t="s">
        <v>324</v>
      </c>
      <c r="AE181" s="1" t="s">
        <v>325</v>
      </c>
    </row>
    <row r="182" spans="1:31" ht="63.75" x14ac:dyDescent="0.25">
      <c r="A182" s="47">
        <v>166</v>
      </c>
      <c r="B182" s="39" t="s">
        <v>299</v>
      </c>
      <c r="C182" s="45" t="s">
        <v>300</v>
      </c>
      <c r="D182" s="3" t="s">
        <v>34</v>
      </c>
      <c r="E182" s="15">
        <f t="shared" si="77"/>
        <v>5</v>
      </c>
      <c r="F182" s="1">
        <f t="shared" ref="F182:F188" si="82">T182</f>
        <v>25900</v>
      </c>
      <c r="G182" s="10">
        <f t="shared" si="61"/>
        <v>129500</v>
      </c>
      <c r="H182" s="11">
        <v>60</v>
      </c>
      <c r="I182" s="3">
        <v>25900</v>
      </c>
      <c r="J182" s="1">
        <f t="shared" si="69"/>
        <v>1554000</v>
      </c>
      <c r="K182" s="1">
        <v>28</v>
      </c>
      <c r="L182" s="1">
        <v>24900</v>
      </c>
      <c r="M182" s="2">
        <f t="shared" si="70"/>
        <v>697200</v>
      </c>
      <c r="N182" s="1">
        <f t="shared" si="71"/>
        <v>32</v>
      </c>
      <c r="O182" s="2">
        <f t="shared" si="72"/>
        <v>856800</v>
      </c>
      <c r="P182" s="1">
        <v>10</v>
      </c>
      <c r="Q182" s="1">
        <f t="shared" si="73"/>
        <v>259000</v>
      </c>
      <c r="R182" s="1"/>
      <c r="S182" s="1"/>
      <c r="T182" s="1">
        <f t="shared" si="80"/>
        <v>25900</v>
      </c>
      <c r="U182" s="12"/>
      <c r="V182" s="12"/>
      <c r="W182" s="13"/>
      <c r="X182" s="12"/>
      <c r="Y182" s="1">
        <v>5</v>
      </c>
      <c r="Z182" s="1">
        <f>Y182*T182</f>
        <v>129500</v>
      </c>
      <c r="AA182" s="16">
        <f t="shared" si="67"/>
        <v>5</v>
      </c>
      <c r="AB182" s="1">
        <f t="shared" si="81"/>
        <v>129500</v>
      </c>
      <c r="AC182" s="1" t="s">
        <v>323</v>
      </c>
      <c r="AD182" s="1" t="s">
        <v>324</v>
      </c>
      <c r="AE182" s="1" t="s">
        <v>325</v>
      </c>
    </row>
    <row r="183" spans="1:31" ht="63.75" x14ac:dyDescent="0.25">
      <c r="A183" s="47">
        <v>167</v>
      </c>
      <c r="B183" s="45" t="s">
        <v>301</v>
      </c>
      <c r="C183" s="45" t="s">
        <v>302</v>
      </c>
      <c r="D183" s="3" t="s">
        <v>34</v>
      </c>
      <c r="E183" s="15">
        <f t="shared" si="77"/>
        <v>11</v>
      </c>
      <c r="F183" s="1">
        <f t="shared" si="82"/>
        <v>49800</v>
      </c>
      <c r="G183" s="10">
        <f t="shared" si="61"/>
        <v>547800</v>
      </c>
      <c r="H183" s="11">
        <v>50</v>
      </c>
      <c r="I183" s="3">
        <v>49800</v>
      </c>
      <c r="J183" s="1">
        <f t="shared" si="69"/>
        <v>2490000</v>
      </c>
      <c r="K183" s="1">
        <v>13</v>
      </c>
      <c r="L183" s="1">
        <v>47980</v>
      </c>
      <c r="M183" s="2">
        <f t="shared" si="70"/>
        <v>623740</v>
      </c>
      <c r="N183" s="1">
        <f t="shared" si="71"/>
        <v>37</v>
      </c>
      <c r="O183" s="2">
        <f t="shared" si="72"/>
        <v>1866260</v>
      </c>
      <c r="P183" s="1">
        <v>11</v>
      </c>
      <c r="Q183" s="1">
        <f t="shared" si="73"/>
        <v>547800</v>
      </c>
      <c r="R183" s="1"/>
      <c r="S183" s="1"/>
      <c r="T183" s="1">
        <f t="shared" si="80"/>
        <v>49800</v>
      </c>
      <c r="U183" s="12"/>
      <c r="V183" s="12"/>
      <c r="W183" s="13"/>
      <c r="X183" s="12"/>
      <c r="Y183" s="1">
        <v>0</v>
      </c>
      <c r="AA183" s="16">
        <f t="shared" si="67"/>
        <v>11</v>
      </c>
      <c r="AB183" s="1">
        <f t="shared" si="81"/>
        <v>547800</v>
      </c>
      <c r="AC183" s="1" t="s">
        <v>323</v>
      </c>
      <c r="AD183" s="1" t="s">
        <v>324</v>
      </c>
      <c r="AE183" s="1" t="s">
        <v>325</v>
      </c>
    </row>
    <row r="184" spans="1:31" ht="63.75" x14ac:dyDescent="0.25">
      <c r="A184" s="47">
        <v>168</v>
      </c>
      <c r="B184" s="39" t="s">
        <v>303</v>
      </c>
      <c r="C184" s="45" t="s">
        <v>304</v>
      </c>
      <c r="D184" s="3" t="s">
        <v>34</v>
      </c>
      <c r="E184" s="15">
        <f t="shared" si="77"/>
        <v>2</v>
      </c>
      <c r="F184" s="1">
        <f t="shared" si="82"/>
        <v>59000</v>
      </c>
      <c r="G184" s="10">
        <f t="shared" si="61"/>
        <v>118000</v>
      </c>
      <c r="H184" s="11">
        <v>12</v>
      </c>
      <c r="I184" s="3">
        <v>59000</v>
      </c>
      <c r="J184" s="1">
        <f t="shared" si="69"/>
        <v>708000</v>
      </c>
      <c r="K184" s="1">
        <v>6</v>
      </c>
      <c r="L184" s="1">
        <v>56700</v>
      </c>
      <c r="M184" s="2">
        <f t="shared" si="70"/>
        <v>340200</v>
      </c>
      <c r="N184" s="1">
        <f t="shared" si="71"/>
        <v>6</v>
      </c>
      <c r="O184" s="2">
        <f t="shared" si="72"/>
        <v>367800</v>
      </c>
      <c r="P184" s="1">
        <v>2</v>
      </c>
      <c r="Q184" s="1">
        <f t="shared" si="73"/>
        <v>118000</v>
      </c>
      <c r="R184" s="1"/>
      <c r="S184" s="1"/>
      <c r="T184" s="1">
        <f t="shared" si="80"/>
        <v>59000</v>
      </c>
      <c r="U184" s="12"/>
      <c r="V184" s="12"/>
      <c r="W184" s="13"/>
      <c r="X184" s="12"/>
      <c r="AA184" s="16">
        <f t="shared" si="67"/>
        <v>2</v>
      </c>
      <c r="AB184" s="1">
        <f t="shared" ref="AB184:AB188" si="83">AA184*T184</f>
        <v>118000</v>
      </c>
      <c r="AC184" s="1" t="s">
        <v>323</v>
      </c>
      <c r="AD184" s="1" t="s">
        <v>324</v>
      </c>
      <c r="AE184" s="1" t="s">
        <v>325</v>
      </c>
    </row>
    <row r="185" spans="1:31" ht="63.75" x14ac:dyDescent="0.25">
      <c r="A185" s="47">
        <v>169</v>
      </c>
      <c r="B185" s="39" t="s">
        <v>305</v>
      </c>
      <c r="C185" s="45" t="s">
        <v>306</v>
      </c>
      <c r="D185" s="3" t="s">
        <v>34</v>
      </c>
      <c r="E185" s="15">
        <f t="shared" si="77"/>
        <v>2</v>
      </c>
      <c r="F185" s="1">
        <f t="shared" si="82"/>
        <v>59000</v>
      </c>
      <c r="G185" s="10">
        <f t="shared" si="61"/>
        <v>118000</v>
      </c>
      <c r="H185" s="11">
        <v>12</v>
      </c>
      <c r="I185" s="3">
        <v>59000</v>
      </c>
      <c r="J185" s="1">
        <f t="shared" si="69"/>
        <v>708000</v>
      </c>
      <c r="K185" s="1">
        <v>6</v>
      </c>
      <c r="L185" s="1">
        <v>56700</v>
      </c>
      <c r="M185" s="2">
        <f t="shared" si="70"/>
        <v>340200</v>
      </c>
      <c r="N185" s="1">
        <f t="shared" si="71"/>
        <v>6</v>
      </c>
      <c r="O185" s="2">
        <f t="shared" si="72"/>
        <v>367800</v>
      </c>
      <c r="P185" s="1">
        <v>2</v>
      </c>
      <c r="Q185" s="1">
        <f t="shared" si="73"/>
        <v>118000</v>
      </c>
      <c r="R185" s="1"/>
      <c r="S185" s="1"/>
      <c r="T185" s="1">
        <f t="shared" si="80"/>
        <v>59000</v>
      </c>
      <c r="U185" s="12"/>
      <c r="V185" s="12"/>
      <c r="W185" s="13"/>
      <c r="X185" s="12"/>
      <c r="AA185" s="16">
        <f t="shared" si="67"/>
        <v>2</v>
      </c>
      <c r="AB185" s="1">
        <f t="shared" si="83"/>
        <v>118000</v>
      </c>
      <c r="AC185" s="1" t="s">
        <v>323</v>
      </c>
      <c r="AD185" s="1" t="s">
        <v>324</v>
      </c>
      <c r="AE185" s="1" t="s">
        <v>325</v>
      </c>
    </row>
    <row r="186" spans="1:31" ht="63.75" x14ac:dyDescent="0.25">
      <c r="A186" s="47">
        <v>170</v>
      </c>
      <c r="B186" s="39" t="s">
        <v>307</v>
      </c>
      <c r="C186" s="45" t="s">
        <v>308</v>
      </c>
      <c r="D186" s="3" t="s">
        <v>34</v>
      </c>
      <c r="E186" s="15">
        <f t="shared" si="77"/>
        <v>2</v>
      </c>
      <c r="F186" s="1">
        <f t="shared" si="82"/>
        <v>59000</v>
      </c>
      <c r="G186" s="10">
        <f t="shared" si="61"/>
        <v>118000</v>
      </c>
      <c r="H186" s="11">
        <v>12</v>
      </c>
      <c r="I186" s="3">
        <v>59000</v>
      </c>
      <c r="J186" s="1">
        <f t="shared" si="69"/>
        <v>708000</v>
      </c>
      <c r="K186" s="1">
        <v>6</v>
      </c>
      <c r="L186" s="1">
        <v>56700</v>
      </c>
      <c r="M186" s="2">
        <f t="shared" si="70"/>
        <v>340200</v>
      </c>
      <c r="N186" s="1">
        <f t="shared" si="71"/>
        <v>6</v>
      </c>
      <c r="O186" s="2">
        <f t="shared" si="72"/>
        <v>367800</v>
      </c>
      <c r="P186" s="1">
        <v>2</v>
      </c>
      <c r="Q186" s="1">
        <f t="shared" si="73"/>
        <v>118000</v>
      </c>
      <c r="R186" s="1"/>
      <c r="S186" s="1"/>
      <c r="T186" s="1">
        <f t="shared" si="80"/>
        <v>59000</v>
      </c>
      <c r="U186" s="12"/>
      <c r="V186" s="12"/>
      <c r="W186" s="13"/>
      <c r="X186" s="12"/>
      <c r="AA186" s="16">
        <f t="shared" si="67"/>
        <v>2</v>
      </c>
      <c r="AB186" s="1">
        <f t="shared" si="83"/>
        <v>118000</v>
      </c>
      <c r="AC186" s="1" t="s">
        <v>323</v>
      </c>
      <c r="AD186" s="1" t="s">
        <v>324</v>
      </c>
      <c r="AE186" s="1" t="s">
        <v>325</v>
      </c>
    </row>
    <row r="187" spans="1:31" ht="63.75" x14ac:dyDescent="0.25">
      <c r="A187" s="47">
        <v>171</v>
      </c>
      <c r="B187" s="39" t="s">
        <v>309</v>
      </c>
      <c r="C187" s="45" t="s">
        <v>310</v>
      </c>
      <c r="D187" s="3" t="s">
        <v>34</v>
      </c>
      <c r="E187" s="15">
        <f t="shared" si="77"/>
        <v>1</v>
      </c>
      <c r="F187" s="1">
        <f t="shared" si="82"/>
        <v>64700</v>
      </c>
      <c r="G187" s="10">
        <f t="shared" si="61"/>
        <v>64700</v>
      </c>
      <c r="H187" s="11">
        <v>8</v>
      </c>
      <c r="I187" s="3">
        <v>64700</v>
      </c>
      <c r="J187" s="1">
        <f t="shared" si="69"/>
        <v>517600</v>
      </c>
      <c r="K187" s="1">
        <v>4</v>
      </c>
      <c r="L187" s="1">
        <v>64000</v>
      </c>
      <c r="M187" s="2">
        <f t="shared" si="70"/>
        <v>256000</v>
      </c>
      <c r="N187" s="1">
        <f t="shared" si="71"/>
        <v>4</v>
      </c>
      <c r="O187" s="2">
        <f t="shared" si="72"/>
        <v>261600</v>
      </c>
      <c r="P187" s="1">
        <v>1</v>
      </c>
      <c r="Q187" s="1">
        <f t="shared" si="73"/>
        <v>64700</v>
      </c>
      <c r="R187" s="1"/>
      <c r="S187" s="1"/>
      <c r="T187" s="1">
        <f t="shared" si="80"/>
        <v>64700</v>
      </c>
      <c r="U187" s="12"/>
      <c r="V187" s="12"/>
      <c r="W187" s="13"/>
      <c r="X187" s="12"/>
      <c r="AA187" s="16">
        <f t="shared" si="67"/>
        <v>1</v>
      </c>
      <c r="AB187" s="1">
        <f t="shared" si="83"/>
        <v>64700</v>
      </c>
      <c r="AC187" s="1" t="s">
        <v>323</v>
      </c>
      <c r="AD187" s="1" t="s">
        <v>324</v>
      </c>
      <c r="AE187" s="1" t="s">
        <v>325</v>
      </c>
    </row>
    <row r="188" spans="1:31" ht="63.75" x14ac:dyDescent="0.25">
      <c r="A188" s="47">
        <v>172</v>
      </c>
      <c r="B188" s="45" t="s">
        <v>311</v>
      </c>
      <c r="C188" s="45" t="s">
        <v>312</v>
      </c>
      <c r="D188" s="3" t="s">
        <v>34</v>
      </c>
      <c r="E188" s="15">
        <f t="shared" si="77"/>
        <v>1</v>
      </c>
      <c r="F188" s="1">
        <f t="shared" si="82"/>
        <v>225000</v>
      </c>
      <c r="G188" s="10">
        <f t="shared" si="61"/>
        <v>225000</v>
      </c>
      <c r="H188" s="11">
        <v>3</v>
      </c>
      <c r="I188" s="3">
        <v>225000</v>
      </c>
      <c r="J188" s="1">
        <f t="shared" si="69"/>
        <v>675000</v>
      </c>
      <c r="K188" s="1">
        <v>1</v>
      </c>
      <c r="L188" s="1">
        <v>224000</v>
      </c>
      <c r="M188" s="2">
        <f t="shared" si="70"/>
        <v>224000</v>
      </c>
      <c r="N188" s="1">
        <f t="shared" si="71"/>
        <v>2</v>
      </c>
      <c r="O188" s="1">
        <f t="shared" si="72"/>
        <v>451000</v>
      </c>
      <c r="P188" s="1">
        <v>1</v>
      </c>
      <c r="Q188" s="1">
        <f t="shared" si="73"/>
        <v>225000</v>
      </c>
      <c r="R188" s="1"/>
      <c r="S188" s="1"/>
      <c r="T188" s="1">
        <f t="shared" si="80"/>
        <v>225000</v>
      </c>
      <c r="U188" s="12"/>
      <c r="V188" s="12"/>
      <c r="W188" s="13"/>
      <c r="X188" s="21"/>
      <c r="Y188" s="16"/>
      <c r="Z188" s="16"/>
      <c r="AA188" s="16">
        <f t="shared" si="67"/>
        <v>1</v>
      </c>
      <c r="AB188" s="1">
        <f t="shared" si="83"/>
        <v>225000</v>
      </c>
      <c r="AC188" s="1" t="s">
        <v>323</v>
      </c>
      <c r="AD188" s="1" t="s">
        <v>324</v>
      </c>
      <c r="AE188" s="1" t="s">
        <v>325</v>
      </c>
    </row>
    <row r="189" spans="1:31" s="91" customFormat="1" ht="27.75" customHeight="1" x14ac:dyDescent="0.25">
      <c r="A189" s="23"/>
      <c r="B189" s="44" t="s">
        <v>326</v>
      </c>
      <c r="C189" s="44"/>
      <c r="D189" s="24"/>
      <c r="E189" s="23"/>
      <c r="F189" s="24"/>
      <c r="G189" s="24">
        <f>SUM(G3:G188)</f>
        <v>54085805.100000001</v>
      </c>
      <c r="H189" s="24"/>
      <c r="I189" s="24"/>
      <c r="J189" s="24"/>
      <c r="K189" s="24"/>
      <c r="L189" s="24"/>
      <c r="M189" s="24" t="e">
        <f>#REF!+#REF!</f>
        <v>#REF!</v>
      </c>
      <c r="N189" s="24"/>
      <c r="O189" s="24"/>
      <c r="P189" s="24"/>
      <c r="Q189" s="24"/>
      <c r="R189" s="24"/>
      <c r="S189" s="24"/>
      <c r="T189" s="24"/>
      <c r="U189" s="24"/>
      <c r="V189" s="20"/>
      <c r="W189" s="90"/>
      <c r="X189" s="20"/>
      <c r="Y189" s="24"/>
      <c r="Z189" s="24"/>
      <c r="AA189" s="20"/>
      <c r="AB189" s="24"/>
      <c r="AC189" s="20"/>
      <c r="AD189" s="20"/>
      <c r="AE189" s="20"/>
    </row>
    <row r="190" spans="1:31" x14ac:dyDescent="0.25">
      <c r="P190" s="84"/>
      <c r="Q190" s="84"/>
      <c r="R190" s="84"/>
      <c r="S190" s="84"/>
      <c r="Y190" s="86"/>
      <c r="Z190" s="86"/>
      <c r="AA190" s="87"/>
    </row>
  </sheetData>
  <mergeCells count="18">
    <mergeCell ref="Y1:Z1"/>
    <mergeCell ref="AA1:AB1"/>
    <mergeCell ref="N1:O1"/>
    <mergeCell ref="P1:Q1"/>
    <mergeCell ref="A180:C180"/>
    <mergeCell ref="A46:C46"/>
    <mergeCell ref="A37:C37"/>
    <mergeCell ref="A14:C14"/>
    <mergeCell ref="A2:D2"/>
    <mergeCell ref="A32:C32"/>
    <mergeCell ref="A30:C30"/>
    <mergeCell ref="A25:C25"/>
    <mergeCell ref="A140:C140"/>
    <mergeCell ref="A164:C164"/>
    <mergeCell ref="A108:C108"/>
    <mergeCell ref="A74:C74"/>
    <mergeCell ref="A56:C56"/>
    <mergeCell ref="A62:C62"/>
  </mergeCells>
  <pageMargins left="0.19685039370078741" right="0.23622047244094491" top="0.19685039370078741" bottom="0.43307086614173229" header="0.11811023622047245" footer="0.2362204724409449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2021-04-20T04:10:56Z</cp:lastPrinted>
  <dcterms:created xsi:type="dcterms:W3CDTF">2019-09-16T10:53:46Z</dcterms:created>
  <dcterms:modified xsi:type="dcterms:W3CDTF">2021-04-20T05:20:42Z</dcterms:modified>
</cp:coreProperties>
</file>